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3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C7" i="4" l="1"/>
  <c r="C5" i="2"/>
  <c r="C5" i="4"/>
  <c r="O27" i="12" l="1"/>
  <c r="O26" i="12"/>
  <c r="O24" i="12"/>
  <c r="O23" i="12"/>
  <c r="O11" i="12"/>
  <c r="O5" i="12"/>
  <c r="C27" i="10"/>
  <c r="C26" i="10"/>
  <c r="C27" i="9"/>
  <c r="C23" i="9"/>
  <c r="C27" i="11"/>
  <c r="C26" i="11"/>
  <c r="C23" i="11"/>
  <c r="C27" i="8"/>
  <c r="C23" i="8"/>
  <c r="C27" i="7"/>
  <c r="C26" i="7"/>
  <c r="C23" i="7"/>
  <c r="C26" i="4"/>
  <c r="C23" i="6"/>
  <c r="C27" i="6" s="1"/>
  <c r="C7" i="7"/>
  <c r="C7" i="2"/>
  <c r="C23" i="10"/>
  <c r="C27" i="12"/>
  <c r="C23" i="12"/>
  <c r="C24" i="7"/>
  <c r="C22" i="7"/>
  <c r="C21" i="9"/>
  <c r="C21" i="7"/>
  <c r="C18" i="11"/>
  <c r="C18" i="7"/>
  <c r="C16" i="9"/>
  <c r="C17" i="7"/>
  <c r="C16" i="7"/>
  <c r="C15" i="7"/>
  <c r="C15" i="11" l="1"/>
  <c r="C13" i="7"/>
  <c r="C12" i="7"/>
  <c r="C11" i="7"/>
  <c r="C10" i="11"/>
  <c r="C7" i="10"/>
  <c r="C6" i="7"/>
  <c r="C5" i="12"/>
  <c r="C5" i="9"/>
  <c r="C5" i="7"/>
  <c r="C5" i="11"/>
  <c r="C23" i="4"/>
  <c r="C27" i="4" s="1"/>
  <c r="C21" i="4"/>
  <c r="C17" i="4"/>
  <c r="C9" i="4"/>
  <c r="C26" i="2"/>
  <c r="C23" i="2"/>
  <c r="C27" i="2" s="1"/>
  <c r="C21" i="2"/>
  <c r="C18" i="2"/>
  <c r="C17" i="2"/>
  <c r="C16" i="2"/>
  <c r="D26" i="16" l="1"/>
  <c r="E26" i="16"/>
  <c r="F26" i="16"/>
  <c r="G26" i="16"/>
  <c r="H26" i="16"/>
  <c r="I26" i="16"/>
  <c r="J26" i="16"/>
  <c r="K26" i="16"/>
  <c r="L26" i="16"/>
  <c r="M26" i="16"/>
  <c r="N26" i="16"/>
  <c r="C26" i="1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O26" i="10" l="1"/>
  <c r="O27" i="4"/>
  <c r="O23" i="2"/>
  <c r="O27" i="10"/>
  <c r="O23" i="10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L23" i="13" l="1"/>
  <c r="M23" i="13"/>
  <c r="M27" i="13" s="1"/>
  <c r="K23" i="13"/>
  <c r="J23" i="13"/>
  <c r="I23" i="13"/>
  <c r="I27" i="13" s="1"/>
  <c r="K24" i="14"/>
  <c r="K26" i="14" s="1"/>
  <c r="K26" i="13"/>
  <c r="L24" i="14"/>
  <c r="L26" i="14" s="1"/>
  <c r="L26" i="13"/>
  <c r="J24" i="14"/>
  <c r="J26" i="13"/>
  <c r="N24" i="14"/>
  <c r="N26" i="13"/>
  <c r="N23" i="13"/>
  <c r="N27" i="13" s="1"/>
  <c r="N25" i="14"/>
  <c r="M24" i="14"/>
  <c r="M26" i="14" s="1"/>
  <c r="J25" i="14"/>
  <c r="I24" i="14"/>
  <c r="I26" i="14" s="1"/>
  <c r="L27" i="13" l="1"/>
  <c r="K27" i="13"/>
  <c r="J27" i="13"/>
  <c r="J26" i="14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C2" i="11"/>
  <c r="C2" i="8"/>
  <c r="C2" i="7"/>
  <c r="O26" i="16"/>
  <c r="O25" i="16"/>
  <c r="O24" i="16"/>
  <c r="C2" i="16"/>
  <c r="C2" i="14"/>
  <c r="C2" i="13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C23" i="13" l="1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P26" i="8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O27" i="5"/>
  <c r="O23" i="4"/>
  <c r="P5" i="4" s="1"/>
  <c r="P12" i="3"/>
  <c r="P21" i="3"/>
  <c r="P19" i="3"/>
  <c r="P24" i="3"/>
  <c r="P23" i="3"/>
  <c r="L23" i="16" l="1"/>
  <c r="L27" i="16" s="1"/>
  <c r="P23" i="6"/>
  <c r="H27" i="13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<sst xmlns="http://schemas.openxmlformats.org/spreadsheetml/2006/main" count="734" uniqueCount="87">
  <si>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</si>
  <si>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</si>
  <si>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</si>
  <si>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</si>
  <si>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</si>
  <si>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</si>
  <si>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</si>
  <si>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</si>
  <si>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</si>
  <si>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</si>
  <si>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</si>
  <si>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</si>
  <si>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</si>
  <si>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</si>
  <si>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</si>
  <si>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</si>
  <si>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</si>
  <si>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</si>
  <si>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</si>
  <si>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</si>
  <si>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</si>
  <si>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</si>
  <si>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</si>
  <si>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</si>
  <si>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</si>
  <si>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</si>
  <si>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</si>
  <si>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</si>
  <si>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</si>
  <si>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</si>
  <si>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</si>
  <si>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</si>
  <si>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</si>
  <si>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</si>
  <si>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</si>
  <si>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</si>
  <si>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</si>
  <si>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</si>
  <si>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</si>
  <si>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</si>
  <si>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</si>
  <si>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</si>
  <si>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</si>
  <si>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</si>
  <si>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</si>
  <si>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</si>
  <si>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</si>
  <si>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</si>
  <si>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</si>
  <si>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</si>
  <si>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</si>
  <si>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</si>
  <si>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</si>
  <si>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</si>
  <si>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</si>
  <si>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</si>
  <si>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</si>
  <si>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</si>
  <si>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</si>
  <si>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</si>
  <si>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</si>
  <si>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</si>
  <si>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</si>
  <si>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</si>
  <si>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</si>
  <si>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</si>
  <si>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</si>
  <si>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</si>
  <si>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</si>
  <si>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</si>
  <si>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</si>
  <si>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</si>
  <si>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</si>
  <si>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</si>
  <si>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</si>
  <si>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</si>
  <si>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</si>
  <si>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</si>
  <si>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</si>
  <si>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</si>
  <si>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</si>
  <si>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</si>
  <si>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</si>
  <si>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</si>
  <si>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งานควบคุมโรค</t>
  </si>
  <si>
    <t xml:space="preserve"> ปีงบประมาณ   2563</t>
  </si>
  <si>
    <t>รายงานข้อมูลณ วันที่ 27/10/63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</si>
</sst>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  <numFmt numFmtId="192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192" fontId="10" fillId="4" borderId="1" xfId="2" applyNumberFormat="1" applyFont="1" applyFill="1" applyBorder="1" applyAlignment="1">
      <alignment horizontal="right" vertical="center" shrinkToFit="1"/>
    </xf>
    <xf numFmtId="190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85</v>
      </c>
      <c r="E3" s="229"/>
    </row>
    <row r="4" spans="2:5" s="226" customFormat="1" ht="22.5" customHeight="1" x14ac:dyDescent="0.2">
      <c r="B4" s="224"/>
      <c r="C4" s="230"/>
      <c r="D4" s="231" t="s">
        <v>86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242457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378451.87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487219.08000000007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487219.08000000007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2563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27/10/63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4" t="s">
        <v>49</v>
      </c>
      <c r="M29" s="364"/>
      <c r="N29" s="364"/>
      <c r="O29" s="309"/>
      <c r="P29" s="354"/>
    </row>
    <row r="30" spans="1:16" s="115" customFormat="1" ht="18" customHeight="1" x14ac:dyDescent="0.45">
      <c r="A30" s="254"/>
      <c r="B30" s="256"/>
      <c r="G30" s="364" t="s">
        <v>79</v>
      </c>
      <c r="H30" s="364"/>
      <c r="I30" s="364"/>
      <c r="J30" s="121"/>
      <c r="K30" s="121"/>
      <c r="L30" s="364"/>
      <c r="M30" s="364"/>
      <c r="N30" s="364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0" zoomScale="172" zoomScaleNormal="172" workbookViewId="0">
      <selection activeCell="C28" sqref="C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27/10/63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15539.71-158-72.5-72.5-550-440-550-225-1800</f>
        <v>11671.71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5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f>5210-780</f>
        <v>4430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55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f>390+221.25+88.5+2630.4</f>
        <v>3330.15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55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55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55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3356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5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f>5405.58-115-190-145-700</f>
        <v>4255.58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55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f>2745.5-330</f>
        <v>2415.5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55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f>208+168</f>
        <v>376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55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55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f>7296.5-1100-220-975</f>
        <v>5001.5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55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f>1760.5-267.5</f>
        <v>1493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5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f>3371.24-750-1185-325</f>
        <v>1111.2399999999998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5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f>5859.95-900-440-350-175-525-325</f>
        <v>3144.95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5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2637.5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5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5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f>5762.5-267+2650-1800</f>
        <v>6345.5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5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f>3271.5-110</f>
        <v>3161.5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5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C22+C21+C20+C19+C18+C17+C16+C15+C14+C13+C12+C11+C10+C9+C8+C7+C6+C5</f>
        <v>52730.130000000005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f>17026.7-72.5-550</f>
        <v>16404.2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5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/>
      <c r="P25" s="286" t="e">
        <f t="shared" si="0"/>
        <v>#DIV/0!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C24</f>
        <v>16404.2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1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C24+C23</f>
        <v>69134.33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8" zoomScale="166" zoomScaleNormal="166" workbookViewId="0">
      <selection activeCell="C28" sqref="C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27/10/63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780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C6</f>
        <v>780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780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8" zoomScale="160" zoomScaleNormal="160" workbookViewId="0">
      <selection activeCell="C28" sqref="C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27/10/63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550+440+550</f>
        <v>1540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f>115+700</f>
        <v>815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330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f>1100+220+975</f>
        <v>2295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325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7" ht="17.25" customHeight="1" x14ac:dyDescent="0.2">
      <c r="A17" s="25">
        <v>14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7" ht="17.25" customHeight="1" x14ac:dyDescent="0.2">
      <c r="A18" s="25">
        <v>15</v>
      </c>
      <c r="B18" s="26" t="s">
        <v>11</v>
      </c>
      <c r="C18" s="36">
        <f>440+175+525+325</f>
        <v>1465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7" ht="17.25" customHeight="1" x14ac:dyDescent="0.2">
      <c r="A22" s="25">
        <v>19</v>
      </c>
      <c r="B22" s="26" t="s">
        <v>15</v>
      </c>
      <c r="C22" s="36">
        <v>110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C22+C21+C20+C19+C18+C17+C16+C15+C14+C13+C12+C11+C10+C9+C8+C7+C6+C5</f>
        <v>6880</v>
      </c>
      <c r="D23" s="35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7" ht="17.25" customHeight="1" x14ac:dyDescent="0.2">
      <c r="A24" s="30">
        <v>20</v>
      </c>
      <c r="B24" s="31" t="s">
        <v>16</v>
      </c>
      <c r="C24" s="36">
        <v>550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7"/>
      <c r="P24" s="286" t="e">
        <f t="shared" si="0"/>
        <v>#DIV/0!</v>
      </c>
    </row>
    <row r="25" spans="1:17" ht="17.25" customHeight="1" x14ac:dyDescent="0.2">
      <c r="A25" s="30">
        <v>21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C24</f>
        <v>550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C23+C24</f>
        <v>7430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7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0" zoomScale="172" zoomScaleNormal="172" workbookViewId="0">
      <selection activeCell="C29" sqref="C29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27/10/63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1800+158</f>
        <v>1958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1958</v>
      </c>
      <c r="P5" s="286">
        <f t="shared" ref="P5:P27" si="0">O5/$O$23</f>
        <v>0.16071575145694822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3600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3600</v>
      </c>
      <c r="P8" s="286">
        <f t="shared" si="0"/>
        <v>0.29549372075843389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190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190</v>
      </c>
      <c r="P11" s="286">
        <f t="shared" si="0"/>
        <v>1.5595501928917344E-2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12</v>
      </c>
      <c r="B16" s="26" t="s">
        <v>9</v>
      </c>
      <c r="C16" s="36">
        <f>750+1185</f>
        <v>1935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1935</v>
      </c>
      <c r="P16" s="286">
        <f t="shared" si="0"/>
        <v>0.15882787490765821</v>
      </c>
    </row>
    <row r="17" spans="1:16" ht="17.25" customHeight="1" x14ac:dyDescent="0.2">
      <c r="A17" s="25">
        <v>13</v>
      </c>
      <c r="B17" s="26" t="s">
        <v>10</v>
      </c>
      <c r="C17" s="36">
        <v>900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900</v>
      </c>
      <c r="P17" s="286">
        <f t="shared" si="0"/>
        <v>7.3873430189608472E-2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17</v>
      </c>
      <c r="B21" s="26" t="s">
        <v>14</v>
      </c>
      <c r="C21" s="36">
        <f>1800+1800</f>
        <v>3600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3600</v>
      </c>
      <c r="P21" s="286">
        <f t="shared" si="0"/>
        <v>0.29549372075843389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C21+C17+C16+C11+C8+C5</f>
        <v>12183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ref="O23:O27" si="2">SUM(C23:N23)</f>
        <v>12183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7">
        <f t="shared" si="2"/>
        <v>0</v>
      </c>
      <c r="P24" s="286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12183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9">
        <f t="shared" si="2"/>
        <v>12183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6" zoomScale="154" zoomScaleNormal="154" workbookViewId="0">
      <selection activeCell="C28" sqref="C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27/10/63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1380.3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1380.3</v>
      </c>
      <c r="P6" s="286">
        <f t="shared" si="0"/>
        <v>0.22741014720782912</v>
      </c>
    </row>
    <row r="7" spans="1:17" ht="17.25" customHeight="1" x14ac:dyDescent="0.2">
      <c r="A7" s="25">
        <v>3</v>
      </c>
      <c r="B7" s="26" t="s">
        <v>20</v>
      </c>
      <c r="C7" s="36">
        <f>1250+776</f>
        <v>2026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2026</v>
      </c>
      <c r="P7" s="286">
        <f t="shared" si="0"/>
        <v>0.33379189903865958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2663.35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2663.35</v>
      </c>
      <c r="P22" s="286">
        <f t="shared" si="0"/>
        <v>0.43879795375351133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C22+C7+C6</f>
        <v>6069.6500000000005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f>SUM(O5:O22)</f>
        <v>6069.65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0</f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6069.6500000000005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>
        <f>SUM(C27:N27)</f>
        <v>6069.6500000000005</v>
      </c>
      <c r="P27" s="289">
        <f t="shared" si="0"/>
        <v>1.0000000000000002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zoomScale="154" zoomScaleNormal="154" workbookViewId="0">
      <selection activeCell="O28" sqref="O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27/10/63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72.5+72.5</f>
        <v>145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C5</f>
        <v>145</v>
      </c>
      <c r="P5" s="286">
        <f t="shared" ref="P5:P27" si="0">O5/$O$23</f>
        <v>0.5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7"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145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>C11</f>
        <v>145</v>
      </c>
      <c r="P11" s="286">
        <f t="shared" si="0"/>
        <v>0.5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7"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C5+C11</f>
        <v>290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>
        <f>C23</f>
        <v>290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72.5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>C24</f>
        <v>72.5</v>
      </c>
      <c r="P24" s="286">
        <f t="shared" si="0"/>
        <v>0.25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72.5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1">
        <f>O24</f>
        <v>72.5</v>
      </c>
      <c r="P26" s="288">
        <f t="shared" si="0"/>
        <v>0.25</v>
      </c>
    </row>
    <row r="27" spans="1:16" s="55" customFormat="1" ht="17.25" customHeight="1" x14ac:dyDescent="0.2">
      <c r="A27" s="202" t="s">
        <v>26</v>
      </c>
      <c r="B27" s="207" t="s">
        <v>25</v>
      </c>
      <c r="C27" s="361">
        <f>C23+C24</f>
        <v>362.5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>
        <f>O23+O24</f>
        <v>362.5</v>
      </c>
      <c r="P27" s="289">
        <f t="shared" si="0"/>
        <v>1.25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54" zoomScaleNormal="154" workbookViewId="0">
      <selection activeCell="C6" sqref="C6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2563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27/10/63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31664.72+1904.34</f>
        <v>33569.06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33569.06</v>
      </c>
      <c r="P5" s="286">
        <f t="shared" ref="P5:P27" si="0">O5/$O$23</f>
        <v>0.27471139969663871</v>
      </c>
    </row>
    <row r="6" spans="1:17" s="27" customFormat="1" ht="18" customHeight="1" x14ac:dyDescent="0.2">
      <c r="A6" s="25">
        <v>2</v>
      </c>
      <c r="B6" s="28" t="s">
        <v>19</v>
      </c>
      <c r="C6" s="35">
        <v>10387.1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10387.1</v>
      </c>
      <c r="P6" s="286">
        <f t="shared" si="0"/>
        <v>8.5002522554666587E-2</v>
      </c>
    </row>
    <row r="7" spans="1:17" s="27" customFormat="1" ht="18" customHeight="1" x14ac:dyDescent="0.2">
      <c r="A7" s="25">
        <v>3</v>
      </c>
      <c r="B7" s="28" t="s">
        <v>20</v>
      </c>
      <c r="C7" s="35">
        <f>6037+3368.44</f>
        <v>9405.44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9405.44</v>
      </c>
      <c r="P7" s="286">
        <f t="shared" si="0"/>
        <v>7.696913726993708E-2</v>
      </c>
    </row>
    <row r="8" spans="1:17" s="27" customFormat="1" ht="18" customHeight="1" x14ac:dyDescent="0.2">
      <c r="A8" s="25">
        <v>4</v>
      </c>
      <c r="B8" s="28" t="s">
        <v>21</v>
      </c>
      <c r="C8" s="35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s="27" customFormat="1" ht="18" customHeight="1" x14ac:dyDescent="0.2">
      <c r="A9" s="25">
        <v>5</v>
      </c>
      <c r="B9" s="28" t="s">
        <v>2</v>
      </c>
      <c r="C9" s="35">
        <v>3089.12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3089.12</v>
      </c>
      <c r="P9" s="286">
        <f t="shared" si="0"/>
        <v>2.5279721238273593E-2</v>
      </c>
    </row>
    <row r="10" spans="1:17" s="27" customFormat="1" ht="18" customHeight="1" x14ac:dyDescent="0.2">
      <c r="A10" s="25">
        <v>6</v>
      </c>
      <c r="B10" s="28" t="s">
        <v>3</v>
      </c>
      <c r="C10" s="35">
        <v>7896.29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7896.29</v>
      </c>
      <c r="P10" s="286">
        <f t="shared" si="0"/>
        <v>6.461905332799224E-2</v>
      </c>
    </row>
    <row r="11" spans="1:17" s="27" customFormat="1" ht="18" customHeight="1" x14ac:dyDescent="0.2">
      <c r="A11" s="25">
        <v>7</v>
      </c>
      <c r="B11" s="28" t="s">
        <v>4</v>
      </c>
      <c r="C11" s="35">
        <v>3899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3899</v>
      </c>
      <c r="P11" s="286">
        <f t="shared" si="0"/>
        <v>3.1907350024611779E-2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3018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3018</v>
      </c>
      <c r="P12" s="286">
        <f t="shared" si="0"/>
        <v>2.4697712842851591E-2</v>
      </c>
    </row>
    <row r="13" spans="1:17" s="27" customFormat="1" ht="18" customHeight="1" x14ac:dyDescent="0.2">
      <c r="A13" s="25">
        <v>9</v>
      </c>
      <c r="B13" s="28" t="s">
        <v>6</v>
      </c>
      <c r="C13" s="35">
        <v>496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496</v>
      </c>
      <c r="P13" s="286">
        <f t="shared" si="0"/>
        <v>4.0590011829206062E-3</v>
      </c>
    </row>
    <row r="14" spans="1:17" s="27" customFormat="1" ht="18" customHeight="1" x14ac:dyDescent="0.2">
      <c r="A14" s="25">
        <v>10</v>
      </c>
      <c r="B14" s="28" t="s">
        <v>7</v>
      </c>
      <c r="C14" s="35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s="27" customFormat="1" ht="18" customHeight="1" x14ac:dyDescent="0.2">
      <c r="A15" s="25">
        <v>11</v>
      </c>
      <c r="B15" s="28" t="s">
        <v>8</v>
      </c>
      <c r="C15" s="35">
        <v>4062.94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4062.94</v>
      </c>
      <c r="P15" s="286">
        <f t="shared" si="0"/>
        <v>3.3248948117208563E-2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5822+668.04</f>
        <v>6490.04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6490.04</v>
      </c>
      <c r="P16" s="286">
        <f t="shared" si="0"/>
        <v>5.3111048462100907E-2</v>
      </c>
    </row>
    <row r="17" spans="1:16" s="27" customFormat="1" ht="18" customHeight="1" x14ac:dyDescent="0.2">
      <c r="A17" s="25">
        <v>13</v>
      </c>
      <c r="B17" s="28" t="s">
        <v>81</v>
      </c>
      <c r="C17" s="35">
        <f>6198.24+2152</f>
        <v>8350.24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8350.24</v>
      </c>
      <c r="P17" s="286">
        <f t="shared" si="0"/>
        <v>6.8333939592078549E-2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7431.66</f>
        <v>7431.66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7431.66</v>
      </c>
      <c r="P18" s="286">
        <f t="shared" si="0"/>
        <v>6.0816767602951113E-2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9580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9580</v>
      </c>
      <c r="P19" s="286">
        <f t="shared" si="0"/>
        <v>7.8397643815281068E-2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s="27" customFormat="1" ht="18" customHeight="1" x14ac:dyDescent="0.2">
      <c r="A21" s="25">
        <v>17</v>
      </c>
      <c r="B21" s="28" t="s">
        <v>14</v>
      </c>
      <c r="C21" s="35">
        <f>8132+2027.66</f>
        <v>10159.66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10159.66</v>
      </c>
      <c r="P21" s="286">
        <f t="shared" si="0"/>
        <v>8.3141274109014451E-2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4363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4363</v>
      </c>
      <c r="P22" s="286">
        <f t="shared" si="0"/>
        <v>3.5704480163472996E-2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C22+C21+C20+C19+C18+C17+C16+C15+C14+C13+C12+C11+C10+C9+C8+C7+C6+C5</f>
        <v>122197.55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360"/>
      <c r="O23" s="132">
        <f>SUM(O5:O22)</f>
        <v>122197.55000000002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v>23408.81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 t="shared" ref="O24:O27" si="2">SUM(C24:N24)</f>
        <v>23408.81</v>
      </c>
      <c r="P24" s="286">
        <f t="shared" si="0"/>
        <v>0.19156529734024944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2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>
        <f>C24</f>
        <v>23408.81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2"/>
        <v>23408.81</v>
      </c>
      <c r="P26" s="288">
        <f t="shared" si="0"/>
        <v>0.19156529734024944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145606.36000000002</v>
      </c>
      <c r="D27" s="158"/>
      <c r="E27" s="158"/>
      <c r="F27" s="158"/>
      <c r="G27" s="158"/>
      <c r="H27" s="158"/>
      <c r="I27" s="158"/>
      <c r="J27" s="158"/>
      <c r="K27" s="357"/>
      <c r="L27" s="158"/>
      <c r="M27" s="158"/>
      <c r="N27" s="158"/>
      <c r="O27" s="158">
        <f t="shared" si="2"/>
        <v>145606.36000000002</v>
      </c>
      <c r="P27" s="330">
        <f t="shared" si="0"/>
        <v>1.1915652973402495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27/10/63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topLeftCell="B1" zoomScale="154" zoomScaleNormal="154" workbookViewId="0">
      <selection activeCell="C8" sqref="C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83</v>
      </c>
      <c r="E1" s="88"/>
      <c r="F1" s="88"/>
      <c r="G1" s="88"/>
      <c r="H1" s="88"/>
      <c r="K1" s="87" t="str">
        <f>สรุปยอด!C3</f>
        <v xml:space="preserve"> ปีงบประมาณ   2563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27/10/63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33619+1476+10547.52</f>
        <v>45642.520000000004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305">
        <f>SUM(C5:N5)</f>
        <v>45642.520000000004</v>
      </c>
      <c r="P5" s="340">
        <f>O5/$O$23</f>
        <v>0.1960206146985613</v>
      </c>
    </row>
    <row r="6" spans="1:17" s="20" customFormat="1" ht="19.5" customHeight="1" x14ac:dyDescent="0.2">
      <c r="A6" s="5">
        <v>2</v>
      </c>
      <c r="B6" s="34" t="s">
        <v>19</v>
      </c>
      <c r="C6" s="92">
        <v>36295.300000000003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305">
        <f t="shared" ref="O6:O22" si="0">SUM(C6:N6)</f>
        <v>36295.300000000003</v>
      </c>
      <c r="P6" s="340">
        <f t="shared" ref="P6:P27" si="1">O6/$O$23</f>
        <v>0.15587717366763912</v>
      </c>
    </row>
    <row r="7" spans="1:17" s="20" customFormat="1" ht="19.5" customHeight="1" x14ac:dyDescent="0.2">
      <c r="A7" s="5">
        <v>3</v>
      </c>
      <c r="B7" s="34" t="s">
        <v>20</v>
      </c>
      <c r="C7" s="92">
        <f>10889+7206</f>
        <v>18095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305">
        <f t="shared" si="0"/>
        <v>18095</v>
      </c>
      <c r="P7" s="340">
        <f t="shared" si="1"/>
        <v>7.7712471243271991E-2</v>
      </c>
    </row>
    <row r="8" spans="1:17" s="20" customFormat="1" ht="19.5" customHeight="1" x14ac:dyDescent="0.2">
      <c r="A8" s="5">
        <v>4</v>
      </c>
      <c r="B8" s="34" t="s">
        <v>21</v>
      </c>
      <c r="C8" s="92">
        <v>2700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305">
        <f t="shared" si="0"/>
        <v>2700</v>
      </c>
      <c r="P8" s="340">
        <f t="shared" si="1"/>
        <v>1.1595671310131769E-2</v>
      </c>
    </row>
    <row r="9" spans="1:17" s="20" customFormat="1" ht="19.5" customHeight="1" x14ac:dyDescent="0.2">
      <c r="A9" s="5">
        <v>5</v>
      </c>
      <c r="B9" s="34" t="s">
        <v>2</v>
      </c>
      <c r="C9" s="92">
        <f>880+5232</f>
        <v>6112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305">
        <f t="shared" si="0"/>
        <v>6112</v>
      </c>
      <c r="P9" s="340">
        <f t="shared" si="1"/>
        <v>2.6249164091676064E-2</v>
      </c>
    </row>
    <row r="10" spans="1:17" s="20" customFormat="1" ht="19.5" customHeight="1" x14ac:dyDescent="0.2">
      <c r="A10" s="5">
        <v>6</v>
      </c>
      <c r="B10" s="34" t="s">
        <v>3</v>
      </c>
      <c r="C10" s="92">
        <v>3890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05">
        <f t="shared" si="0"/>
        <v>3890</v>
      </c>
      <c r="P10" s="340">
        <f t="shared" si="1"/>
        <v>1.6706356072745402E-2</v>
      </c>
    </row>
    <row r="11" spans="1:17" s="20" customFormat="1" ht="19.5" customHeight="1" x14ac:dyDescent="0.2">
      <c r="A11" s="5">
        <v>7</v>
      </c>
      <c r="B11" s="34" t="s">
        <v>4</v>
      </c>
      <c r="C11" s="92"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305">
        <f t="shared" si="0"/>
        <v>0</v>
      </c>
      <c r="P11" s="340">
        <f t="shared" si="1"/>
        <v>0</v>
      </c>
    </row>
    <row r="12" spans="1:17" s="20" customFormat="1" ht="19.5" customHeight="1" x14ac:dyDescent="0.2">
      <c r="A12" s="5">
        <v>8</v>
      </c>
      <c r="B12" s="34" t="s">
        <v>5</v>
      </c>
      <c r="C12" s="92">
        <v>29975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305">
        <f t="shared" si="0"/>
        <v>29975</v>
      </c>
      <c r="P12" s="340">
        <f t="shared" si="1"/>
        <v>0.12873342500785176</v>
      </c>
    </row>
    <row r="13" spans="1:17" s="20" customFormat="1" ht="19.5" customHeight="1" x14ac:dyDescent="0.2">
      <c r="A13" s="5">
        <v>9</v>
      </c>
      <c r="B13" s="34" t="s">
        <v>6</v>
      </c>
      <c r="C13" s="92"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305">
        <f t="shared" si="0"/>
        <v>0</v>
      </c>
      <c r="P13" s="340">
        <f t="shared" si="1"/>
        <v>0</v>
      </c>
    </row>
    <row r="14" spans="1:17" s="20" customFormat="1" ht="19.5" customHeight="1" x14ac:dyDescent="0.2">
      <c r="A14" s="5">
        <v>10</v>
      </c>
      <c r="B14" s="34" t="s">
        <v>7</v>
      </c>
      <c r="C14" s="92"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305">
        <f t="shared" si="0"/>
        <v>0</v>
      </c>
      <c r="P14" s="340">
        <f t="shared" si="1"/>
        <v>0</v>
      </c>
    </row>
    <row r="15" spans="1:17" s="20" customFormat="1" ht="19.5" customHeight="1" x14ac:dyDescent="0.2">
      <c r="A15" s="5">
        <v>11</v>
      </c>
      <c r="B15" s="34" t="s">
        <v>8</v>
      </c>
      <c r="C15" s="92">
        <v>13945.15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05">
        <f t="shared" si="0"/>
        <v>13945.15</v>
      </c>
      <c r="P15" s="340">
        <f t="shared" si="1"/>
        <v>5.9890139174253343E-2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4804.5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305">
        <f t="shared" si="0"/>
        <v>4804.5</v>
      </c>
      <c r="P16" s="340">
        <f t="shared" si="1"/>
        <v>2.0633852892417807E-2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f>3485+2673</f>
        <v>6158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305">
        <f t="shared" si="0"/>
        <v>6158</v>
      </c>
      <c r="P17" s="340">
        <f t="shared" si="1"/>
        <v>2.6446719973256087E-2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3955.5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305">
        <f t="shared" si="0"/>
        <v>3955.5</v>
      </c>
      <c r="P18" s="340">
        <f t="shared" si="1"/>
        <v>1.6987658469343043E-2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44163.519999999997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305">
        <f t="shared" si="0"/>
        <v>44163.519999999997</v>
      </c>
      <c r="P19" s="340">
        <f t="shared" si="1"/>
        <v>0.18966876363645577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305">
        <f t="shared" si="0"/>
        <v>0</v>
      </c>
      <c r="P20" s="340">
        <f t="shared" si="1"/>
        <v>0</v>
      </c>
    </row>
    <row r="21" spans="1:16" s="20" customFormat="1" ht="19.5" customHeight="1" x14ac:dyDescent="0.2">
      <c r="A21" s="5">
        <v>17</v>
      </c>
      <c r="B21" s="34" t="s">
        <v>14</v>
      </c>
      <c r="C21" s="92">
        <f>3439.92+10450</f>
        <v>13889.92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305">
        <f t="shared" si="0"/>
        <v>13889.92</v>
      </c>
      <c r="P21" s="340">
        <f t="shared" si="1"/>
        <v>5.9652943275564987E-2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3219.1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305">
        <f t="shared" si="0"/>
        <v>3219.1</v>
      </c>
      <c r="P22" s="340">
        <f t="shared" si="1"/>
        <v>1.3825046486831546E-2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C22+C21+C20+C19+C18+C17+C16+C15+C14+C13+C12+C11+C10+C9+C8+C7+C6+C5</f>
        <v>232845.51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306">
        <f t="shared" ref="O23:O26" si="2">SUM(C23:N23)</f>
        <v>232845.51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v>8893.1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307">
        <f t="shared" si="2"/>
        <v>8893.1</v>
      </c>
      <c r="P24" s="342">
        <f t="shared" si="1"/>
        <v>3.8193135010419571E-2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f>C24</f>
        <v>8893.1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8893.1</v>
      </c>
      <c r="P26" s="343">
        <f t="shared" si="1"/>
        <v>3.8193135010419571E-2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C24+C23</f>
        <v>241738.61000000002</v>
      </c>
      <c r="D27" s="158"/>
      <c r="E27" s="158"/>
      <c r="F27" s="158"/>
      <c r="G27" s="158"/>
      <c r="H27" s="158"/>
      <c r="I27" s="158"/>
      <c r="J27" s="357"/>
      <c r="K27" s="158"/>
      <c r="L27" s="158"/>
      <c r="M27" s="158"/>
      <c r="N27" s="158"/>
      <c r="O27" s="158">
        <f>SUM(C27:N27)</f>
        <v>241738.61000000002</v>
      </c>
      <c r="P27" s="330">
        <f t="shared" si="1"/>
        <v>1.0381931350104197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2" t="s">
        <v>71</v>
      </c>
      <c r="H30" s="362"/>
      <c r="I30" s="362"/>
      <c r="J30" s="56"/>
      <c r="K30" s="56"/>
      <c r="L30" s="362" t="s">
        <v>49</v>
      </c>
      <c r="M30" s="362"/>
      <c r="N30" s="362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8" zoomScale="160" zoomScaleNormal="160" workbookViewId="0">
      <selection activeCell="C9" sqref="C9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2563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27/10/63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7945.13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299"/>
      <c r="P5" s="286" t="e">
        <f t="shared" ref="P5:P27" si="0">O5/$O$23</f>
        <v>#DIV/0!</v>
      </c>
    </row>
    <row r="6" spans="1:17" ht="18" customHeight="1" x14ac:dyDescent="0.2">
      <c r="A6" s="25">
        <v>2</v>
      </c>
      <c r="B6" s="26" t="s">
        <v>19</v>
      </c>
      <c r="C6" s="129">
        <v>3784.55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99"/>
      <c r="P6" s="286" t="e">
        <f t="shared" si="0"/>
        <v>#DIV/0!</v>
      </c>
    </row>
    <row r="7" spans="1:17" ht="18" customHeight="1" x14ac:dyDescent="0.2">
      <c r="A7" s="25">
        <v>3</v>
      </c>
      <c r="B7" s="26" t="s">
        <v>20</v>
      </c>
      <c r="C7" s="129">
        <v>7220.6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299"/>
      <c r="P7" s="286" t="e">
        <f t="shared" si="0"/>
        <v>#DIV/0!</v>
      </c>
    </row>
    <row r="8" spans="1:17" ht="18" customHeight="1" x14ac:dyDescent="0.2">
      <c r="A8" s="25">
        <v>4</v>
      </c>
      <c r="B8" s="26" t="s">
        <v>21</v>
      </c>
      <c r="C8" s="129">
        <v>16399.189999999999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299"/>
      <c r="P8" s="286" t="e">
        <f t="shared" si="0"/>
        <v>#DIV/0!</v>
      </c>
    </row>
    <row r="9" spans="1:17" ht="18" customHeight="1" x14ac:dyDescent="0.2">
      <c r="A9" s="25">
        <v>5</v>
      </c>
      <c r="B9" s="26" t="s">
        <v>2</v>
      </c>
      <c r="C9" s="129">
        <v>4820.0200000000004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299"/>
      <c r="P9" s="286" t="e">
        <f t="shared" si="0"/>
        <v>#DIV/0!</v>
      </c>
    </row>
    <row r="10" spans="1:17" ht="18" customHeight="1" x14ac:dyDescent="0.2">
      <c r="A10" s="25">
        <v>6</v>
      </c>
      <c r="B10" s="26" t="s">
        <v>3</v>
      </c>
      <c r="C10" s="129">
        <v>4934.99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299"/>
      <c r="P10" s="286" t="e">
        <f t="shared" si="0"/>
        <v>#DIV/0!</v>
      </c>
    </row>
    <row r="11" spans="1:17" ht="18" customHeight="1" x14ac:dyDescent="0.2">
      <c r="A11" s="25">
        <v>7</v>
      </c>
      <c r="B11" s="26" t="s">
        <v>4</v>
      </c>
      <c r="C11" s="129">
        <v>5556.91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299"/>
      <c r="P11" s="286" t="e">
        <f t="shared" si="0"/>
        <v>#DIV/0!</v>
      </c>
    </row>
    <row r="12" spans="1:17" ht="18" customHeight="1" x14ac:dyDescent="0.2">
      <c r="A12" s="25">
        <v>8</v>
      </c>
      <c r="B12" s="26" t="s">
        <v>5</v>
      </c>
      <c r="C12" s="129">
        <v>11759.95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99"/>
      <c r="P12" s="286" t="e">
        <f t="shared" si="0"/>
        <v>#DIV/0!</v>
      </c>
    </row>
    <row r="13" spans="1:17" ht="18" customHeight="1" x14ac:dyDescent="0.2">
      <c r="A13" s="25">
        <v>9</v>
      </c>
      <c r="B13" s="26" t="s">
        <v>6</v>
      </c>
      <c r="C13" s="129">
        <v>2193.94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299"/>
      <c r="P13" s="286" t="e">
        <f t="shared" si="0"/>
        <v>#DIV/0!</v>
      </c>
    </row>
    <row r="14" spans="1:17" ht="18" customHeight="1" x14ac:dyDescent="0.2">
      <c r="A14" s="25">
        <v>10</v>
      </c>
      <c r="B14" s="26" t="s">
        <v>7</v>
      </c>
      <c r="C14" s="129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299"/>
      <c r="P14" s="286" t="e">
        <f t="shared" si="0"/>
        <v>#DIV/0!</v>
      </c>
    </row>
    <row r="15" spans="1:17" ht="18" customHeight="1" x14ac:dyDescent="0.2">
      <c r="A15" s="25">
        <v>11</v>
      </c>
      <c r="B15" s="26" t="s">
        <v>8</v>
      </c>
      <c r="C15" s="129">
        <v>8049.23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299"/>
      <c r="P15" s="286" t="e">
        <f t="shared" si="0"/>
        <v>#DIV/0!</v>
      </c>
    </row>
    <row r="16" spans="1:17" ht="18" customHeight="1" x14ac:dyDescent="0.2">
      <c r="A16" s="25">
        <v>12</v>
      </c>
      <c r="B16" s="26" t="s">
        <v>9</v>
      </c>
      <c r="C16" s="129">
        <v>4732.3999999999996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299"/>
      <c r="P16" s="286" t="e">
        <f t="shared" si="0"/>
        <v>#DIV/0!</v>
      </c>
    </row>
    <row r="17" spans="1:16" ht="18" customHeight="1" x14ac:dyDescent="0.2">
      <c r="A17" s="25">
        <v>13</v>
      </c>
      <c r="B17" s="26" t="s">
        <v>10</v>
      </c>
      <c r="C17" s="129">
        <v>2965.1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299"/>
      <c r="P17" s="286" t="e">
        <f t="shared" si="0"/>
        <v>#DIV/0!</v>
      </c>
    </row>
    <row r="18" spans="1:16" ht="18" customHeight="1" x14ac:dyDescent="0.2">
      <c r="A18" s="25">
        <v>14</v>
      </c>
      <c r="B18" s="26" t="s">
        <v>11</v>
      </c>
      <c r="C18" s="129">
        <v>7474.47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299"/>
      <c r="P18" s="286" t="e">
        <f t="shared" si="0"/>
        <v>#DIV/0!</v>
      </c>
    </row>
    <row r="19" spans="1:16" ht="18" customHeight="1" x14ac:dyDescent="0.2">
      <c r="A19" s="25">
        <v>15</v>
      </c>
      <c r="B19" s="26" t="s">
        <v>12</v>
      </c>
      <c r="C19" s="129">
        <v>6169.08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299"/>
      <c r="P19" s="286" t="e">
        <f t="shared" si="0"/>
        <v>#DIV/0!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299"/>
      <c r="P20" s="286" t="e">
        <f t="shared" si="0"/>
        <v>#DIV/0!</v>
      </c>
    </row>
    <row r="21" spans="1:16" ht="18" customHeight="1" x14ac:dyDescent="0.2">
      <c r="A21" s="25">
        <v>17</v>
      </c>
      <c r="B21" s="26" t="s">
        <v>14</v>
      </c>
      <c r="C21" s="129">
        <v>9009.0499999999993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299"/>
      <c r="P21" s="286" t="e">
        <f t="shared" si="0"/>
        <v>#DIV/0!</v>
      </c>
    </row>
    <row r="22" spans="1:16" ht="18" customHeight="1" x14ac:dyDescent="0.2">
      <c r="A22" s="25">
        <v>18</v>
      </c>
      <c r="B22" s="26" t="s">
        <v>15</v>
      </c>
      <c r="C22" s="129">
        <v>5752.6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299"/>
      <c r="P22" s="286" t="e">
        <f t="shared" si="0"/>
        <v>#DIV/0!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C22+C21+C20+C19+C18+C17+C16+C15+C14+C13+C12+C11+C10+C9+C8+C7+C6+C5</f>
        <v>108767.21000000002</v>
      </c>
      <c r="D23" s="154"/>
      <c r="E23" s="154"/>
      <c r="F23" s="359"/>
      <c r="G23" s="154"/>
      <c r="H23" s="154"/>
      <c r="I23" s="154"/>
      <c r="J23" s="154"/>
      <c r="K23" s="154"/>
      <c r="L23" s="154"/>
      <c r="M23" s="154"/>
      <c r="N23" s="154"/>
      <c r="O23" s="154"/>
      <c r="P23" s="287" t="e">
        <f t="shared" si="0"/>
        <v>#DIV/0!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300"/>
      <c r="P24" s="333" t="e">
        <f t="shared" si="0"/>
        <v>#DIV/0!</v>
      </c>
    </row>
    <row r="25" spans="1:16" ht="18" customHeight="1" x14ac:dyDescent="0.2">
      <c r="A25" s="30">
        <v>21</v>
      </c>
      <c r="B25" s="26" t="s">
        <v>84</v>
      </c>
      <c r="C25" s="130">
        <v>0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0"/>
      <c r="P25" s="333" t="e">
        <f t="shared" si="0"/>
        <v>#DIV/0!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v>0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301"/>
      <c r="P26" s="288" t="e">
        <f t="shared" si="0"/>
        <v>#DIV/0!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</f>
        <v>108767.21000000002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77" t="e">
        <f t="shared" si="0"/>
        <v>#DIV/0!</v>
      </c>
    </row>
    <row r="28" spans="1:16" ht="16.5" customHeight="1" x14ac:dyDescent="0.2">
      <c r="D28" s="125" t="s">
        <v>82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2563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27/10/63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79211.58</v>
      </c>
      <c r="D5" s="192">
        <f>'1.ยาทั่วไป'!D5+'2.ยาแพทย์ PCC'!D5+'3.ยาเรื้อรัง 25%'!D5+'4.ยาเรื้อรังฟรี'!D5</f>
        <v>0</v>
      </c>
      <c r="E5" s="192">
        <f>'1.ยาทั่วไป'!E5+'2.ยาแพทย์ PCC'!E5+'3.ยาเรื้อรัง 25%'!E5+'4.ยาเรื้อรังฟรี'!E5</f>
        <v>0</v>
      </c>
      <c r="F5" s="192">
        <f>'1.ยาทั่วไป'!F5+'2.ยาแพทย์ PCC'!F5+'3.ยาเรื้อรัง 25%'!F5+'4.ยาเรื้อรังฟรี'!F5</f>
        <v>0</v>
      </c>
      <c r="G5" s="192">
        <f>'1.ยาทั่วไป'!G5+'2.ยาแพทย์ PCC'!G5+'3.ยาเรื้อรัง 25%'!G5+'4.ยาเรื้อรังฟรี'!G5</f>
        <v>0</v>
      </c>
      <c r="H5" s="192">
        <f>'1.ยาทั่วไป'!H5+'2.ยาแพทย์ PCC'!H5+'3.ยาเรื้อรัง 25%'!H5+'4.ยาเรื้อรังฟรี'!H5</f>
        <v>0</v>
      </c>
      <c r="I5" s="192">
        <f>'1.ยาทั่วไป'!I5+'2.ยาแพทย์ PCC'!I5+'3.ยาเรื้อรัง 25%'!I5+'4.ยาเรื้อรังฟรี'!I5</f>
        <v>0</v>
      </c>
      <c r="J5" s="192">
        <f>'1.ยาทั่วไป'!J5+'2.ยาแพทย์ PCC'!J5+'3.ยาเรื้อรัง 25%'!J5+'4.ยาเรื้อรังฟรี'!J5</f>
        <v>0</v>
      </c>
      <c r="K5" s="192">
        <f>'1.ยาทั่วไป'!K5+'2.ยาแพทย์ PCC'!K5+'3.ยาเรื้อรัง 25%'!K5+'4.ยาเรื้อรังฟรี'!K5</f>
        <v>0</v>
      </c>
      <c r="L5" s="192">
        <f>'1.ยาทั่วไป'!L5+'2.ยาแพทย์ PCC'!L5+'3.ยาเรื้อรัง 25%'!L5+'4.ยาเรื้อรังฟรี'!L5</f>
        <v>0</v>
      </c>
      <c r="M5" s="192">
        <f>'1.ยาทั่วไป'!M5+'2.ยาแพทย์ PCC'!M5+'3.ยาเรื้อรัง 25%'!M5+'4.ยาเรื้อรังฟรี'!M5</f>
        <v>0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79211.58</v>
      </c>
      <c r="P5" s="313">
        <f t="shared" ref="P5:P27" si="0">O5/$O$23</f>
        <v>0.22310414967694342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46682.400000000001</v>
      </c>
      <c r="D6" s="192">
        <f>'1.ยาทั่วไป'!D6+'2.ยาแพทย์ PCC'!D6+'3.ยาเรื้อรัง 25%'!D6+'4.ยาเรื้อรังฟรี'!D6</f>
        <v>0</v>
      </c>
      <c r="E6" s="192">
        <f>'1.ยาทั่วไป'!E6+'2.ยาแพทย์ PCC'!E6+'3.ยาเรื้อรัง 25%'!E6+'4.ยาเรื้อรังฟรี'!E6</f>
        <v>0</v>
      </c>
      <c r="F6" s="192">
        <f>'1.ยาทั่วไป'!F6+'2.ยาแพทย์ PCC'!F6+'3.ยาเรื้อรัง 25%'!F6+'4.ยาเรื้อรังฟรี'!F6</f>
        <v>0</v>
      </c>
      <c r="G6" s="192">
        <f>'1.ยาทั่วไป'!G6+'2.ยาแพทย์ PCC'!G6+'3.ยาเรื้อรัง 25%'!G6+'4.ยาเรื้อรังฟรี'!G6</f>
        <v>0</v>
      </c>
      <c r="H6" s="192">
        <f>'1.ยาทั่วไป'!H6+'2.ยาแพทย์ PCC'!H6+'3.ยาเรื้อรัง 25%'!H6+'4.ยาเรื้อรังฟรี'!H6</f>
        <v>0</v>
      </c>
      <c r="I6" s="192">
        <f>'1.ยาทั่วไป'!I6+'2.ยาแพทย์ PCC'!I6+'3.ยาเรื้อรัง 25%'!I6+'4.ยาเรื้อรังฟรี'!I6</f>
        <v>0</v>
      </c>
      <c r="J6" s="192">
        <f>'1.ยาทั่วไป'!J6+'2.ยาแพทย์ PCC'!J6+'3.ยาเรื้อรัง 25%'!J6+'4.ยาเรื้อรังฟรี'!J6</f>
        <v>0</v>
      </c>
      <c r="K6" s="192">
        <f>'1.ยาทั่วไป'!K6+'2.ยาแพทย์ PCC'!K6+'3.ยาเรื้อรัง 25%'!K6+'4.ยาเรื้อรังฟรี'!K6</f>
        <v>0</v>
      </c>
      <c r="L6" s="192">
        <f>'1.ยาทั่วไป'!L6+'2.ยาแพทย์ PCC'!L6+'3.ยาเรื้อรัง 25%'!L6+'4.ยาเรื้อรังฟรี'!L6</f>
        <v>0</v>
      </c>
      <c r="M6" s="192">
        <f>'1.ยาทั่วไป'!M6+'2.ยาแพทย์ PCC'!M6+'3.ยาเรื้อรัง 25%'!M6+'4.ยาเรื้อรังฟรี'!M6</f>
        <v>0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46682.400000000001</v>
      </c>
      <c r="P6" s="313">
        <f t="shared" si="0"/>
        <v>0.13148376988413743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27500.440000000002</v>
      </c>
      <c r="D7" s="192">
        <f>'1.ยาทั่วไป'!D7+'2.ยาแพทย์ PCC'!D7+'3.ยาเรื้อรัง 25%'!D7+'4.ยาเรื้อรังฟรี'!D7</f>
        <v>0</v>
      </c>
      <c r="E7" s="192">
        <f>'1.ยาทั่วไป'!E7+'2.ยาแพทย์ PCC'!E7+'3.ยาเรื้อรัง 25%'!E7+'4.ยาเรื้อรังฟรี'!E7</f>
        <v>0</v>
      </c>
      <c r="F7" s="192">
        <f>'1.ยาทั่วไป'!F7+'2.ยาแพทย์ PCC'!F7+'3.ยาเรื้อรัง 25%'!F7+'4.ยาเรื้อรังฟรี'!F7</f>
        <v>0</v>
      </c>
      <c r="G7" s="192">
        <f>'1.ยาทั่วไป'!G7+'2.ยาแพทย์ PCC'!G7+'3.ยาเรื้อรัง 25%'!G7+'4.ยาเรื้อรังฟรี'!G7</f>
        <v>0</v>
      </c>
      <c r="H7" s="192">
        <f>'1.ยาทั่วไป'!H7+'2.ยาแพทย์ PCC'!H7+'3.ยาเรื้อรัง 25%'!H7+'4.ยาเรื้อรังฟรี'!H7</f>
        <v>0</v>
      </c>
      <c r="I7" s="192">
        <f>'1.ยาทั่วไป'!I7+'2.ยาแพทย์ PCC'!I7+'3.ยาเรื้อรัง 25%'!I7+'4.ยาเรื้อรังฟรี'!I7</f>
        <v>0</v>
      </c>
      <c r="J7" s="192">
        <f>'1.ยาทั่วไป'!J7+'2.ยาแพทย์ PCC'!J7+'3.ยาเรื้อรัง 25%'!J7+'4.ยาเรื้อรังฟรี'!J7</f>
        <v>0</v>
      </c>
      <c r="K7" s="192">
        <f>'1.ยาทั่วไป'!K7+'2.ยาแพทย์ PCC'!K7+'3.ยาเรื้อรัง 25%'!K7+'4.ยาเรื้อรังฟรี'!K7</f>
        <v>0</v>
      </c>
      <c r="L7" s="192">
        <f>'1.ยาทั่วไป'!L7+'2.ยาแพทย์ PCC'!L7+'3.ยาเรื้อรัง 25%'!L7+'4.ยาเรื้อรังฟรี'!L7</f>
        <v>0</v>
      </c>
      <c r="M7" s="192">
        <f>'1.ยาทั่วไป'!M7+'2.ยาแพทย์ PCC'!M7+'3.ยาเรื้อรัง 25%'!M7+'4.ยาเรื้อรังฟรี'!M7</f>
        <v>0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27500.440000000002</v>
      </c>
      <c r="P7" s="313">
        <f t="shared" si="0"/>
        <v>7.745663300671192E-2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2700</v>
      </c>
      <c r="D8" s="192">
        <f>'1.ยาทั่วไป'!D8+'2.ยาแพทย์ PCC'!D8+'3.ยาเรื้อรัง 25%'!D8+'4.ยาเรื้อรังฟรี'!D8</f>
        <v>0</v>
      </c>
      <c r="E8" s="192">
        <f>'1.ยาทั่วไป'!E8+'2.ยาแพทย์ PCC'!E8+'3.ยาเรื้อรัง 25%'!E8+'4.ยาเรื้อรังฟรี'!E8</f>
        <v>0</v>
      </c>
      <c r="F8" s="192">
        <f>'1.ยาทั่วไป'!F8+'2.ยาแพทย์ PCC'!F8+'3.ยาเรื้อรัง 25%'!F8+'4.ยาเรื้อรังฟรี'!F8</f>
        <v>0</v>
      </c>
      <c r="G8" s="192">
        <f>'1.ยาทั่วไป'!G8+'2.ยาแพทย์ PCC'!G8+'3.ยาเรื้อรัง 25%'!G8+'4.ยาเรื้อรังฟรี'!G8</f>
        <v>0</v>
      </c>
      <c r="H8" s="192">
        <f>'1.ยาทั่วไป'!H8+'2.ยาแพทย์ PCC'!H8+'3.ยาเรื้อรัง 25%'!H8+'4.ยาเรื้อรังฟรี'!H8</f>
        <v>0</v>
      </c>
      <c r="I8" s="192">
        <f>'1.ยาทั่วไป'!I8+'2.ยาแพทย์ PCC'!I8+'3.ยาเรื้อรัง 25%'!I8+'4.ยาเรื้อรังฟรี'!I8</f>
        <v>0</v>
      </c>
      <c r="J8" s="192">
        <f>'1.ยาทั่วไป'!J8+'2.ยาแพทย์ PCC'!J8+'3.ยาเรื้อรัง 25%'!J8+'4.ยาเรื้อรังฟรี'!J8</f>
        <v>0</v>
      </c>
      <c r="K8" s="192">
        <f>'1.ยาทั่วไป'!K8+'2.ยาแพทย์ PCC'!K8+'3.ยาเรื้อรัง 25%'!K8+'4.ยาเรื้อรังฟรี'!K8</f>
        <v>0</v>
      </c>
      <c r="L8" s="192">
        <f>'1.ยาทั่วไป'!L8+'2.ยาแพทย์ PCC'!L8+'3.ยาเรื้อรัง 25%'!L8+'4.ยาเรื้อรังฟรี'!L8</f>
        <v>0</v>
      </c>
      <c r="M8" s="192">
        <f>'1.ยาทั่วไป'!M8+'2.ยาแพทย์ PCC'!M8+'3.ยาเรื้อรัง 25%'!M8+'4.ยาเรื้อรังฟรี'!M8</f>
        <v>0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2700</v>
      </c>
      <c r="P8" s="313">
        <f t="shared" si="0"/>
        <v>7.6047113834586712E-3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9201.119999999999</v>
      </c>
      <c r="D9" s="192">
        <f>'1.ยาทั่วไป'!D9+'2.ยาแพทย์ PCC'!D9+'3.ยาเรื้อรัง 25%'!D9+'4.ยาเรื้อรังฟรี'!D9</f>
        <v>0</v>
      </c>
      <c r="E9" s="192">
        <f>'1.ยาทั่วไป'!E9+'2.ยาแพทย์ PCC'!E9+'3.ยาเรื้อรัง 25%'!E9+'4.ยาเรื้อรังฟรี'!E9</f>
        <v>0</v>
      </c>
      <c r="F9" s="192">
        <f>'1.ยาทั่วไป'!F9+'2.ยาแพทย์ PCC'!F9+'3.ยาเรื้อรัง 25%'!F9+'4.ยาเรื้อรังฟรี'!F9</f>
        <v>0</v>
      </c>
      <c r="G9" s="192">
        <f>'1.ยาทั่วไป'!G9+'2.ยาแพทย์ PCC'!G9+'3.ยาเรื้อรัง 25%'!G9+'4.ยาเรื้อรังฟรี'!G9</f>
        <v>0</v>
      </c>
      <c r="H9" s="192">
        <f>'1.ยาทั่วไป'!H9+'2.ยาแพทย์ PCC'!H9+'3.ยาเรื้อรัง 25%'!H9+'4.ยาเรื้อรังฟรี'!H9</f>
        <v>0</v>
      </c>
      <c r="I9" s="192">
        <f>'1.ยาทั่วไป'!I9+'2.ยาแพทย์ PCC'!I9+'3.ยาเรื้อรัง 25%'!I9+'4.ยาเรื้อรังฟรี'!I9</f>
        <v>0</v>
      </c>
      <c r="J9" s="192">
        <f>'1.ยาทั่วไป'!J9+'2.ยาแพทย์ PCC'!J9+'3.ยาเรื้อรัง 25%'!J9+'4.ยาเรื้อรังฟรี'!J9</f>
        <v>0</v>
      </c>
      <c r="K9" s="192">
        <f>'1.ยาทั่วไป'!K9+'2.ยาแพทย์ PCC'!K9+'3.ยาเรื้อรัง 25%'!K9+'4.ยาเรื้อรังฟรี'!K9</f>
        <v>0</v>
      </c>
      <c r="L9" s="192">
        <f>'1.ยาทั่วไป'!L9+'2.ยาแพทย์ PCC'!L9+'3.ยาเรื้อรัง 25%'!L9+'4.ยาเรื้อรังฟรี'!L9</f>
        <v>0</v>
      </c>
      <c r="M9" s="192">
        <f>'1.ยาทั่วไป'!M9+'2.ยาแพทย์ PCC'!M9+'3.ยาเรื้อรัง 25%'!M9+'4.ยาเรื้อรังฟรี'!M9</f>
        <v>0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9201.119999999999</v>
      </c>
      <c r="P9" s="313">
        <f t="shared" si="0"/>
        <v>2.5915504446136755E-2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11786.29</v>
      </c>
      <c r="D10" s="192">
        <f>'1.ยาทั่วไป'!D10+'2.ยาแพทย์ PCC'!D10+'3.ยาเรื้อรัง 25%'!D10+'4.ยาเรื้อรังฟรี'!D10</f>
        <v>0</v>
      </c>
      <c r="E10" s="192">
        <f>'1.ยาทั่วไป'!E10+'2.ยาแพทย์ PCC'!E10+'3.ยาเรื้อรัง 25%'!E10+'4.ยาเรื้อรังฟรี'!E10</f>
        <v>0</v>
      </c>
      <c r="F10" s="192">
        <f>'1.ยาทั่วไป'!F10+'2.ยาแพทย์ PCC'!F10+'3.ยาเรื้อรัง 25%'!F10+'4.ยาเรื้อรังฟรี'!F10</f>
        <v>0</v>
      </c>
      <c r="G10" s="192">
        <f>'1.ยาทั่วไป'!G10+'2.ยาแพทย์ PCC'!G10+'3.ยาเรื้อรัง 25%'!G10+'4.ยาเรื้อรังฟรี'!G10</f>
        <v>0</v>
      </c>
      <c r="H10" s="192">
        <f>'1.ยาทั่วไป'!H10+'2.ยาแพทย์ PCC'!H10+'3.ยาเรื้อรัง 25%'!H10+'4.ยาเรื้อรังฟรี'!H10</f>
        <v>0</v>
      </c>
      <c r="I10" s="192">
        <f>'1.ยาทั่วไป'!I10+'2.ยาแพทย์ PCC'!I10+'3.ยาเรื้อรัง 25%'!I10+'4.ยาเรื้อรังฟรี'!I10</f>
        <v>0</v>
      </c>
      <c r="J10" s="192">
        <f>'1.ยาทั่วไป'!J10+'2.ยาแพทย์ PCC'!J10+'3.ยาเรื้อรัง 25%'!J10+'4.ยาเรื้อรังฟรี'!J10</f>
        <v>0</v>
      </c>
      <c r="K10" s="192">
        <f>'1.ยาทั่วไป'!K10+'2.ยาแพทย์ PCC'!K10+'3.ยาเรื้อรัง 25%'!K10+'4.ยาเรื้อรังฟรี'!K10</f>
        <v>0</v>
      </c>
      <c r="L10" s="192">
        <f>'1.ยาทั่วไป'!L10+'2.ยาแพทย์ PCC'!L10+'3.ยาเรื้อรัง 25%'!L10+'4.ยาเรื้อรังฟรี'!L10</f>
        <v>0</v>
      </c>
      <c r="M10" s="192">
        <f>'1.ยาทั่วไป'!M10+'2.ยาแพทย์ PCC'!M10+'3.ยาเรื้อรัง 25%'!M10+'4.ยาเรื้อรังฟรี'!M10</f>
        <v>0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11786.29</v>
      </c>
      <c r="P10" s="313">
        <f t="shared" si="0"/>
        <v>3.3196790271016706E-2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3899</v>
      </c>
      <c r="D11" s="192">
        <f>'1.ยาทั่วไป'!D11+'2.ยาแพทย์ PCC'!D11+'3.ยาเรื้อรัง 25%'!D11+'4.ยาเรื้อรังฟรี'!D11</f>
        <v>0</v>
      </c>
      <c r="E11" s="192">
        <f>'1.ยาทั่วไป'!E11+'2.ยาแพทย์ PCC'!E11+'3.ยาเรื้อรัง 25%'!E11+'4.ยาเรื้อรังฟรี'!E11</f>
        <v>0</v>
      </c>
      <c r="F11" s="192">
        <f>'1.ยาทั่วไป'!F11+'2.ยาแพทย์ PCC'!F11+'3.ยาเรื้อรัง 25%'!F11+'4.ยาเรื้อรังฟรี'!F11</f>
        <v>0</v>
      </c>
      <c r="G11" s="192">
        <f>'1.ยาทั่วไป'!G11+'2.ยาแพทย์ PCC'!G11+'3.ยาเรื้อรัง 25%'!G11+'4.ยาเรื้อรังฟรี'!G11</f>
        <v>0</v>
      </c>
      <c r="H11" s="192">
        <f>'1.ยาทั่วไป'!H11+'2.ยาแพทย์ PCC'!H11+'3.ยาเรื้อรัง 25%'!H11+'4.ยาเรื้อรังฟรี'!H11</f>
        <v>0</v>
      </c>
      <c r="I11" s="192">
        <f>'1.ยาทั่วไป'!I11+'2.ยาแพทย์ PCC'!I11+'3.ยาเรื้อรัง 25%'!I11+'4.ยาเรื้อรังฟรี'!I11</f>
        <v>0</v>
      </c>
      <c r="J11" s="192">
        <f>'1.ยาทั่วไป'!J11+'2.ยาแพทย์ PCC'!J11+'3.ยาเรื้อรัง 25%'!J11+'4.ยาเรื้อรังฟรี'!J11</f>
        <v>0</v>
      </c>
      <c r="K11" s="192">
        <f>'1.ยาทั่วไป'!K11+'2.ยาแพทย์ PCC'!K11+'3.ยาเรื้อรัง 25%'!K11+'4.ยาเรื้อรังฟรี'!K11</f>
        <v>0</v>
      </c>
      <c r="L11" s="192">
        <f>'1.ยาทั่วไป'!L11+'2.ยาแพทย์ PCC'!L11+'3.ยาเรื้อรัง 25%'!L11+'4.ยาเรื้อรังฟรี'!L11</f>
        <v>0</v>
      </c>
      <c r="M11" s="192">
        <f>'1.ยาทั่วไป'!M11+'2.ยาแพทย์ PCC'!M11+'3.ยาเรื้อรัง 25%'!M11+'4.ยาเรื้อรังฟรี'!M11</f>
        <v>0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3899</v>
      </c>
      <c r="P11" s="313">
        <f t="shared" si="0"/>
        <v>1.0981766549668651E-2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32993</v>
      </c>
      <c r="D12" s="192">
        <f>'1.ยาทั่วไป'!D12+'2.ยาแพทย์ PCC'!D12+'3.ยาเรื้อรัง 25%'!D12+'4.ยาเรื้อรังฟรี'!D12</f>
        <v>0</v>
      </c>
      <c r="E12" s="192">
        <f>'1.ยาทั่วไป'!E12+'2.ยาแพทย์ PCC'!E12+'3.ยาเรื้อรัง 25%'!E12+'4.ยาเรื้อรังฟรี'!E12</f>
        <v>0</v>
      </c>
      <c r="F12" s="192">
        <f>'1.ยาทั่วไป'!F12+'2.ยาแพทย์ PCC'!F12+'3.ยาเรื้อรัง 25%'!F12+'4.ยาเรื้อรังฟรี'!F12</f>
        <v>0</v>
      </c>
      <c r="G12" s="192">
        <f>'1.ยาทั่วไป'!G12+'2.ยาแพทย์ PCC'!G12+'3.ยาเรื้อรัง 25%'!G12+'4.ยาเรื้อรังฟรี'!G12</f>
        <v>0</v>
      </c>
      <c r="H12" s="192">
        <f>'1.ยาทั่วไป'!H12+'2.ยาแพทย์ PCC'!H12+'3.ยาเรื้อรัง 25%'!H12+'4.ยาเรื้อรังฟรี'!H12</f>
        <v>0</v>
      </c>
      <c r="I12" s="192">
        <f>'1.ยาทั่วไป'!I12+'2.ยาแพทย์ PCC'!I12+'3.ยาเรื้อรัง 25%'!I12+'4.ยาเรื้อรังฟรี'!I12</f>
        <v>0</v>
      </c>
      <c r="J12" s="192">
        <f>'1.ยาทั่วไป'!J12+'2.ยาแพทย์ PCC'!J12+'3.ยาเรื้อรัง 25%'!J12+'4.ยาเรื้อรังฟรี'!J12</f>
        <v>0</v>
      </c>
      <c r="K12" s="192">
        <f>'1.ยาทั่วไป'!K12+'2.ยาแพทย์ PCC'!K12+'3.ยาเรื้อรัง 25%'!K12+'4.ยาเรื้อรังฟรี'!K12</f>
        <v>0</v>
      </c>
      <c r="L12" s="192">
        <f>'1.ยาทั่วไป'!L12+'2.ยาแพทย์ PCC'!L12+'3.ยาเรื้อรัง 25%'!L12+'4.ยาเรื้อรังฟรี'!L12</f>
        <v>0</v>
      </c>
      <c r="M12" s="192">
        <f>'1.ยาทั่วไป'!M12+'2.ยาแพทย์ PCC'!M12+'3.ยาเรื้อรัง 25%'!M12+'4.ยาเรื้อรังฟรี'!M12</f>
        <v>0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32993</v>
      </c>
      <c r="P12" s="313">
        <f t="shared" si="0"/>
        <v>9.2926756546093309E-2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496</v>
      </c>
      <c r="D13" s="192">
        <f>'1.ยาทั่วไป'!D13+'2.ยาแพทย์ PCC'!D13+'3.ยาเรื้อรัง 25%'!D13+'4.ยาเรื้อรังฟรี'!D13</f>
        <v>0</v>
      </c>
      <c r="E13" s="192">
        <f>'1.ยาทั่วไป'!E13+'2.ยาแพทย์ PCC'!E13+'3.ยาเรื้อรัง 25%'!E13+'4.ยาเรื้อรังฟรี'!E13</f>
        <v>0</v>
      </c>
      <c r="F13" s="192">
        <f>'1.ยาทั่วไป'!F13+'2.ยาแพทย์ PCC'!F13+'3.ยาเรื้อรัง 25%'!F13+'4.ยาเรื้อรังฟรี'!F13</f>
        <v>0</v>
      </c>
      <c r="G13" s="192">
        <f>'1.ยาทั่วไป'!G13+'2.ยาแพทย์ PCC'!G13+'3.ยาเรื้อรัง 25%'!G13+'4.ยาเรื้อรังฟรี'!G13</f>
        <v>0</v>
      </c>
      <c r="H13" s="192">
        <f>'1.ยาทั่วไป'!H13+'2.ยาแพทย์ PCC'!H13+'3.ยาเรื้อรัง 25%'!H13+'4.ยาเรื้อรังฟรี'!H13</f>
        <v>0</v>
      </c>
      <c r="I13" s="192">
        <f>'1.ยาทั่วไป'!I13+'2.ยาแพทย์ PCC'!I13+'3.ยาเรื้อรัง 25%'!I13+'4.ยาเรื้อรังฟรี'!I13</f>
        <v>0</v>
      </c>
      <c r="J13" s="192">
        <f>'1.ยาทั่วไป'!J13+'2.ยาแพทย์ PCC'!J13+'3.ยาเรื้อรัง 25%'!J13+'4.ยาเรื้อรังฟรี'!J13</f>
        <v>0</v>
      </c>
      <c r="K13" s="192">
        <f>'1.ยาทั่วไป'!K13+'2.ยาแพทย์ PCC'!K13+'3.ยาเรื้อรัง 25%'!K13+'4.ยาเรื้อรังฟรี'!K13</f>
        <v>0</v>
      </c>
      <c r="L13" s="192">
        <f>'1.ยาทั่วไป'!L13+'2.ยาแพทย์ PCC'!L13+'3.ยาเรื้อรัง 25%'!L13+'4.ยาเรื้อรังฟรี'!L13</f>
        <v>0</v>
      </c>
      <c r="M13" s="192">
        <f>'1.ยาทั่วไป'!M13+'2.ยาแพทย์ PCC'!M13+'3.ยาเรื้อรัง 25%'!M13+'4.ยาเรื้อรังฟรี'!M13</f>
        <v>0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496</v>
      </c>
      <c r="P13" s="313">
        <f t="shared" si="0"/>
        <v>1.3970136467390745E-3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0</v>
      </c>
      <c r="D14" s="192">
        <f>'1.ยาทั่วไป'!D14+'2.ยาแพทย์ PCC'!D14+'3.ยาเรื้อรัง 25%'!D14+'4.ยาเรื้อรังฟรี'!D14</f>
        <v>0</v>
      </c>
      <c r="E14" s="192">
        <f>'1.ยาทั่วไป'!E14+'2.ยาแพทย์ PCC'!E14+'3.ยาเรื้อรัง 25%'!E14+'4.ยาเรื้อรังฟรี'!E14</f>
        <v>0</v>
      </c>
      <c r="F14" s="192">
        <f>'1.ยาทั่วไป'!F14+'2.ยาแพทย์ PCC'!F14+'3.ยาเรื้อรัง 25%'!F14+'4.ยาเรื้อรังฟรี'!F14</f>
        <v>0</v>
      </c>
      <c r="G14" s="192">
        <f>'1.ยาทั่วไป'!G14+'2.ยาแพทย์ PCC'!G14+'3.ยาเรื้อรัง 25%'!G14+'4.ยาเรื้อรังฟรี'!G14</f>
        <v>0</v>
      </c>
      <c r="H14" s="192">
        <f>'1.ยาทั่วไป'!H14+'2.ยาแพทย์ PCC'!H14+'3.ยาเรื้อรัง 25%'!H14+'4.ยาเรื้อรังฟรี'!H14</f>
        <v>0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0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0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0</v>
      </c>
      <c r="P14" s="313">
        <f t="shared" si="0"/>
        <v>0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18008.09</v>
      </c>
      <c r="D15" s="192">
        <f>'1.ยาทั่วไป'!D15+'2.ยาแพทย์ PCC'!D15+'3.ยาเรื้อรัง 25%'!D15+'4.ยาเรื้อรังฟรี'!D15</f>
        <v>0</v>
      </c>
      <c r="E15" s="192">
        <f>'1.ยาทั่วไป'!E15+'2.ยาแพทย์ PCC'!E15+'3.ยาเรื้อรัง 25%'!E15+'4.ยาเรื้อรังฟรี'!E15</f>
        <v>0</v>
      </c>
      <c r="F15" s="192">
        <f>'1.ยาทั่วไป'!F15+'2.ยาแพทย์ PCC'!F15+'3.ยาเรื้อรัง 25%'!F15+'4.ยาเรื้อรังฟรี'!F15</f>
        <v>0</v>
      </c>
      <c r="G15" s="192">
        <f>'1.ยาทั่วไป'!G15+'2.ยาแพทย์ PCC'!G15+'3.ยาเรื้อรัง 25%'!G15+'4.ยาเรื้อรังฟรี'!G15</f>
        <v>0</v>
      </c>
      <c r="H15" s="192">
        <f>'1.ยาทั่วไป'!H15+'2.ยาแพทย์ PCC'!H15+'3.ยาเรื้อรัง 25%'!H15+'4.ยาเรื้อรังฟรี'!H15</f>
        <v>0</v>
      </c>
      <c r="I15" s="192">
        <f>'1.ยาทั่วไป'!I15+'2.ยาแพทย์ PCC'!I15+'3.ยาเรื้อรัง 25%'!I15+'4.ยาเรื้อรังฟรี'!I15</f>
        <v>0</v>
      </c>
      <c r="J15" s="192">
        <f>'1.ยาทั่วไป'!J15+'2.ยาแพทย์ PCC'!J15+'3.ยาเรื้อรัง 25%'!J15+'4.ยาเรื้อรังฟรี'!J15</f>
        <v>0</v>
      </c>
      <c r="K15" s="192">
        <f>'1.ยาทั่วไป'!K15+'2.ยาแพทย์ PCC'!K15+'3.ยาเรื้อรัง 25%'!K15+'4.ยาเรื้อรังฟรี'!K15</f>
        <v>0</v>
      </c>
      <c r="L15" s="192">
        <f>'1.ยาทั่วไป'!L15+'2.ยาแพทย์ PCC'!L15+'3.ยาเรื้อรัง 25%'!L15+'4.ยาเรื้อรังฟรี'!L15</f>
        <v>0</v>
      </c>
      <c r="M15" s="192">
        <f>'1.ยาทั่วไป'!M15+'2.ยาแพทย์ PCC'!M15+'3.ยาเรื้อรัง 25%'!M15+'4.ยาเรื้อรังฟรี'!M15</f>
        <v>0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18008.09</v>
      </c>
      <c r="P15" s="313">
        <f t="shared" si="0"/>
        <v>5.0720861858277136E-2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11294.54</v>
      </c>
      <c r="D16" s="192">
        <f>'1.ยาทั่วไป'!D16+'2.ยาแพทย์ PCC'!D16+'3.ยาเรื้อรัง 25%'!D16+'4.ยาเรื้อรังฟรี'!D16</f>
        <v>0</v>
      </c>
      <c r="E16" s="192">
        <f>'1.ยาทั่วไป'!E16+'2.ยาแพทย์ PCC'!E16+'3.ยาเรื้อรัง 25%'!E16+'4.ยาเรื้อรังฟรี'!E16</f>
        <v>0</v>
      </c>
      <c r="F16" s="192">
        <f>'1.ยาทั่วไป'!F16+'2.ยาแพทย์ PCC'!F16+'3.ยาเรื้อรัง 25%'!F16+'4.ยาเรื้อรังฟรี'!F16</f>
        <v>0</v>
      </c>
      <c r="G16" s="192">
        <f>'1.ยาทั่วไป'!G16+'2.ยาแพทย์ PCC'!G16+'3.ยาเรื้อรัง 25%'!G16+'4.ยาเรื้อรังฟรี'!G16</f>
        <v>0</v>
      </c>
      <c r="H16" s="192">
        <f>'1.ยาทั่วไป'!H16+'2.ยาแพทย์ PCC'!H16+'3.ยาเรื้อรัง 25%'!H16+'4.ยาเรื้อรังฟรี'!H16</f>
        <v>0</v>
      </c>
      <c r="I16" s="192">
        <f>'1.ยาทั่วไป'!I16+'2.ยาแพทย์ PCC'!I16+'3.ยาเรื้อรัง 25%'!I16+'4.ยาเรื้อรังฟรี'!I16</f>
        <v>0</v>
      </c>
      <c r="J16" s="192">
        <f>'1.ยาทั่วไป'!J16+'2.ยาแพทย์ PCC'!J16+'3.ยาเรื้อรัง 25%'!J16+'4.ยาเรื้อรังฟรี'!J16</f>
        <v>0</v>
      </c>
      <c r="K16" s="192">
        <f>'1.ยาทั่วไป'!K16+'2.ยาแพทย์ PCC'!K16+'3.ยาเรื้อรัง 25%'!K16+'4.ยาเรื้อรังฟรี'!K16</f>
        <v>0</v>
      </c>
      <c r="L16" s="192">
        <f>'1.ยาทั่วไป'!L16+'2.ยาแพทย์ PCC'!L16+'3.ยาเรื้อรัง 25%'!L16+'4.ยาเรื้อรังฟรี'!L16</f>
        <v>0</v>
      </c>
      <c r="M16" s="192">
        <f>'1.ยาทั่วไป'!M16+'2.ยาแพทย์ PCC'!M16+'3.ยาเรื้อรัง 25%'!M16+'4.ยาเรื้อรังฟรี'!M16</f>
        <v>0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11294.54</v>
      </c>
      <c r="P16" s="313">
        <f t="shared" si="0"/>
        <v>3.1811747003307148E-2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14508.24</v>
      </c>
      <c r="D17" s="192">
        <f>'1.ยาทั่วไป'!D17+'2.ยาแพทย์ PCC'!D17+'3.ยาเรื้อรัง 25%'!D17+'4.ยาเรื้อรังฟรี'!D17</f>
        <v>0</v>
      </c>
      <c r="E17" s="192">
        <f>'1.ยาทั่วไป'!E17+'2.ยาแพทย์ PCC'!E17+'3.ยาเรื้อรัง 25%'!E17+'4.ยาเรื้อรังฟรี'!E17</f>
        <v>0</v>
      </c>
      <c r="F17" s="192">
        <f>'1.ยาทั่วไป'!F17+'2.ยาแพทย์ PCC'!F17+'3.ยาเรื้อรัง 25%'!F17+'4.ยาเรื้อรังฟรี'!F17</f>
        <v>0</v>
      </c>
      <c r="G17" s="192">
        <f>'1.ยาทั่วไป'!G17+'2.ยาแพทย์ PCC'!G17+'3.ยาเรื้อรัง 25%'!G17+'4.ยาเรื้อรังฟรี'!G17</f>
        <v>0</v>
      </c>
      <c r="H17" s="192">
        <f>'1.ยาทั่วไป'!H17+'2.ยาแพทย์ PCC'!H17+'3.ยาเรื้อรัง 25%'!H17+'4.ยาเรื้อรังฟรี'!H17</f>
        <v>0</v>
      </c>
      <c r="I17" s="192">
        <f>'1.ยาทั่วไป'!I17+'2.ยาแพทย์ PCC'!I17+'3.ยาเรื้อรัง 25%'!I17+'4.ยาเรื้อรังฟรี'!I17</f>
        <v>0</v>
      </c>
      <c r="J17" s="192">
        <f>'1.ยาทั่วไป'!J17+'2.ยาแพทย์ PCC'!J17+'3.ยาเรื้อรัง 25%'!J17+'4.ยาเรื้อรังฟรี'!J17</f>
        <v>0</v>
      </c>
      <c r="K17" s="192">
        <f>'1.ยาทั่วไป'!K17+'2.ยาแพทย์ PCC'!K17+'3.ยาเรื้อรัง 25%'!K17+'4.ยาเรื้อรังฟรี'!K17</f>
        <v>0</v>
      </c>
      <c r="L17" s="192">
        <f>'1.ยาทั่วไป'!L17+'2.ยาแพทย์ PCC'!L17+'3.ยาเรื้อรัง 25%'!L17+'4.ยาเรื้อรังฟรี'!L17</f>
        <v>0</v>
      </c>
      <c r="M17" s="192">
        <f>'1.ยาทั่วไป'!M17+'2.ยาแพทย์ PCC'!M17+'3.ยาเรื้อรัง 25%'!M17+'4.ยาเรื้อรังฟรี'!M17</f>
        <v>0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14508.24</v>
      </c>
      <c r="P17" s="313">
        <f t="shared" si="0"/>
        <v>4.0863325141463125E-2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11387.16</v>
      </c>
      <c r="D18" s="192">
        <f>'1.ยาทั่วไป'!D18+'2.ยาแพทย์ PCC'!D18+'3.ยาเรื้อรัง 25%'!D18+'4.ยาเรื้อรังฟรี'!D18</f>
        <v>0</v>
      </c>
      <c r="E18" s="192">
        <f>'1.ยาทั่วไป'!E18+'2.ยาแพทย์ PCC'!E18+'3.ยาเรื้อรัง 25%'!E18+'4.ยาเรื้อรังฟรี'!E18</f>
        <v>0</v>
      </c>
      <c r="F18" s="192">
        <f>'1.ยาทั่วไป'!F18+'2.ยาแพทย์ PCC'!F18+'3.ยาเรื้อรัง 25%'!F18+'4.ยาเรื้อรังฟรี'!F18</f>
        <v>0</v>
      </c>
      <c r="G18" s="192">
        <f>'1.ยาทั่วไป'!G18+'2.ยาแพทย์ PCC'!G18+'3.ยาเรื้อรัง 25%'!G18+'4.ยาเรื้อรังฟรี'!G18</f>
        <v>0</v>
      </c>
      <c r="H18" s="192">
        <f>'1.ยาทั่วไป'!H18+'2.ยาแพทย์ PCC'!H18+'3.ยาเรื้อรัง 25%'!H18+'4.ยาเรื้อรังฟรี'!H18</f>
        <v>0</v>
      </c>
      <c r="I18" s="192">
        <f>'1.ยาทั่วไป'!I18+'2.ยาแพทย์ PCC'!I18+'3.ยาเรื้อรัง 25%'!I18+'4.ยาเรื้อรังฟรี'!I18</f>
        <v>0</v>
      </c>
      <c r="J18" s="192">
        <f>'1.ยาทั่วไป'!J18+'2.ยาแพทย์ PCC'!J18+'3.ยาเรื้อรัง 25%'!J18+'4.ยาเรื้อรังฟรี'!J18</f>
        <v>0</v>
      </c>
      <c r="K18" s="192">
        <f>'1.ยาทั่วไป'!K18+'2.ยาแพทย์ PCC'!K18+'3.ยาเรื้อรัง 25%'!K18+'4.ยาเรื้อรังฟรี'!K18</f>
        <v>0</v>
      </c>
      <c r="L18" s="192">
        <f>'1.ยาทั่วไป'!L18+'2.ยาแพทย์ PCC'!L18+'3.ยาเรื้อรัง 25%'!L18+'4.ยาเรื้อรังฟรี'!L18</f>
        <v>0</v>
      </c>
      <c r="M18" s="192">
        <f>'1.ยาทั่วไป'!M18+'2.ยาแพทย์ PCC'!M18+'3.ยาเรื้อรัง 25%'!M18+'4.ยาเรื้อรังฟรี'!M18</f>
        <v>0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11387.16</v>
      </c>
      <c r="P18" s="313">
        <f t="shared" si="0"/>
        <v>3.20726167693575E-2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53743.519999999997</v>
      </c>
      <c r="D19" s="192">
        <f>'1.ยาทั่วไป'!D19+'2.ยาแพทย์ PCC'!D19+'3.ยาเรื้อรัง 25%'!D19+'4.ยาเรื้อรังฟรี'!D19</f>
        <v>0</v>
      </c>
      <c r="E19" s="192">
        <f>'1.ยาทั่วไป'!E19+'2.ยาแพทย์ PCC'!E19+'3.ยาเรื้อรัง 25%'!E19+'4.ยาเรื้อรังฟรี'!E19</f>
        <v>0</v>
      </c>
      <c r="F19" s="192">
        <f>'1.ยาทั่วไป'!F19+'2.ยาแพทย์ PCC'!F19+'3.ยาเรื้อรัง 25%'!F19+'4.ยาเรื้อรังฟรี'!F19</f>
        <v>0</v>
      </c>
      <c r="G19" s="192">
        <f>'1.ยาทั่วไป'!G19+'2.ยาแพทย์ PCC'!G19+'3.ยาเรื้อรัง 25%'!G19+'4.ยาเรื้อรังฟรี'!G19</f>
        <v>0</v>
      </c>
      <c r="H19" s="192">
        <f>'1.ยาทั่วไป'!H19+'2.ยาแพทย์ PCC'!H19+'3.ยาเรื้อรัง 25%'!H19+'4.ยาเรื้อรังฟรี'!H19</f>
        <v>0</v>
      </c>
      <c r="I19" s="192">
        <f>'1.ยาทั่วไป'!I19+'2.ยาแพทย์ PCC'!I19+'3.ยาเรื้อรัง 25%'!I19+'4.ยาเรื้อรังฟรี'!I19</f>
        <v>0</v>
      </c>
      <c r="J19" s="192">
        <f>'1.ยาทั่วไป'!J19+'2.ยาแพทย์ PCC'!J19+'3.ยาเรื้อรัง 25%'!J19+'4.ยาเรื้อรังฟรี'!J19</f>
        <v>0</v>
      </c>
      <c r="K19" s="192">
        <f>'1.ยาทั่วไป'!K19+'2.ยาแพทย์ PCC'!K19+'3.ยาเรื้อรัง 25%'!K19+'4.ยาเรื้อรังฟรี'!K19</f>
        <v>0</v>
      </c>
      <c r="L19" s="192">
        <f>'1.ยาทั่วไป'!L19+'2.ยาแพทย์ PCC'!L19+'3.ยาเรื้อรัง 25%'!L19+'4.ยาเรื้อรังฟรี'!L19</f>
        <v>0</v>
      </c>
      <c r="M19" s="192">
        <f>'1.ยาทั่วไป'!M19+'2.ยาแพทย์ PCC'!M19+'3.ยาเรื้อรัง 25%'!M19+'4.ยาเรื้อรังฟรี'!M19</f>
        <v>0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53743.519999999997</v>
      </c>
      <c r="P19" s="313">
        <f t="shared" si="0"/>
        <v>0.15137183641894028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0</v>
      </c>
      <c r="E20" s="192">
        <f>'1.ยาทั่วไป'!E20+'2.ยาแพทย์ PCC'!E20+'3.ยาเรื้อรัง 25%'!E20+'4.ยาเรื้อรังฟรี'!E20</f>
        <v>0</v>
      </c>
      <c r="F20" s="192">
        <f>'1.ยาทั่วไป'!F20+'2.ยาแพทย์ PCC'!F20+'3.ยาเรื้อรัง 25%'!F20+'4.ยาเรื้อรังฟรี'!F20</f>
        <v>0</v>
      </c>
      <c r="G20" s="192">
        <f>'1.ยาทั่วไป'!G20+'2.ยาแพทย์ PCC'!G20+'3.ยาเรื้อรัง 25%'!G20+'4.ยาเรื้อรังฟรี'!G20</f>
        <v>0</v>
      </c>
      <c r="H20" s="192">
        <f>'1.ยาทั่วไป'!H20+'2.ยาแพทย์ PCC'!H20+'3.ยาเรื้อรัง 25%'!H20+'4.ยาเรื้อรังฟรี'!H20</f>
        <v>0</v>
      </c>
      <c r="I20" s="192">
        <f>'1.ยาทั่วไป'!I20+'2.ยาแพทย์ PCC'!I20+'3.ยาเรื้อรัง 25%'!I20+'4.ยาเรื้อรังฟรี'!I20</f>
        <v>0</v>
      </c>
      <c r="J20" s="192">
        <f>'1.ยาทั่วไป'!J20+'2.ยาแพทย์ PCC'!J20+'3.ยาเรื้อรัง 25%'!J20+'4.ยาเรื้อรังฟรี'!J20</f>
        <v>0</v>
      </c>
      <c r="K20" s="192">
        <f>'1.ยาทั่วไป'!K20+'2.ยาแพทย์ PCC'!K20+'3.ยาเรื้อรัง 25%'!K20+'4.ยาเรื้อรังฟรี'!K20</f>
        <v>0</v>
      </c>
      <c r="L20" s="192">
        <f>'1.ยาทั่วไป'!L20+'2.ยาแพทย์ PCC'!L20+'3.ยาเรื้อรัง 25%'!L20+'4.ยาเรื้อรังฟรี'!L20</f>
        <v>0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0</v>
      </c>
      <c r="P20" s="313">
        <f t="shared" si="0"/>
        <v>0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24049.58</v>
      </c>
      <c r="D21" s="192">
        <f>'1.ยาทั่วไป'!D21+'2.ยาแพทย์ PCC'!D21+'3.ยาเรื้อรัง 25%'!D21+'4.ยาเรื้อรังฟรี'!D21</f>
        <v>0</v>
      </c>
      <c r="E21" s="192">
        <f>'1.ยาทั่วไป'!E21+'2.ยาแพทย์ PCC'!E21+'3.ยาเรื้อรัง 25%'!E21+'4.ยาเรื้อรังฟรี'!E21</f>
        <v>0</v>
      </c>
      <c r="F21" s="192">
        <f>'1.ยาทั่วไป'!F21+'2.ยาแพทย์ PCC'!F21+'3.ยาเรื้อรัง 25%'!F21+'4.ยาเรื้อรังฟรี'!F21</f>
        <v>0</v>
      </c>
      <c r="G21" s="192">
        <f>'1.ยาทั่วไป'!G21+'2.ยาแพทย์ PCC'!G21+'3.ยาเรื้อรัง 25%'!G21+'4.ยาเรื้อรังฟรี'!G21</f>
        <v>0</v>
      </c>
      <c r="H21" s="192">
        <f>'1.ยาทั่วไป'!H21+'2.ยาแพทย์ PCC'!H21+'3.ยาเรื้อรัง 25%'!H21+'4.ยาเรื้อรังฟรี'!H21</f>
        <v>0</v>
      </c>
      <c r="I21" s="192">
        <f>'1.ยาทั่วไป'!I21+'2.ยาแพทย์ PCC'!I21+'3.ยาเรื้อรัง 25%'!I21+'4.ยาเรื้อรังฟรี'!I21</f>
        <v>0</v>
      </c>
      <c r="J21" s="192">
        <f>'1.ยาทั่วไป'!J21+'2.ยาแพทย์ PCC'!J21+'3.ยาเรื้อรัง 25%'!J21+'4.ยาเรื้อรังฟรี'!J21</f>
        <v>0</v>
      </c>
      <c r="K21" s="192">
        <f>'1.ยาทั่วไป'!K21+'2.ยาแพทย์ PCC'!K21+'3.ยาเรื้อรัง 25%'!K21+'4.ยาเรื้อรังฟรี'!K21</f>
        <v>0</v>
      </c>
      <c r="L21" s="192">
        <f>'1.ยาทั่วไป'!L21+'2.ยาแพทย์ PCC'!L21+'3.ยาเรื้อรัง 25%'!L21+'4.ยาเรื้อรังฟรี'!L21</f>
        <v>0</v>
      </c>
      <c r="M21" s="192">
        <f>'1.ยาทั่วไป'!M21+'2.ยาแพทย์ PCC'!M21+'3.ยาเรื้อรัง 25%'!M21+'4.ยาเรื้อรังฟรี'!M21</f>
        <v>0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24049.58</v>
      </c>
      <c r="P21" s="313">
        <f t="shared" si="0"/>
        <v>6.7737079553111118E-2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7582.1</v>
      </c>
      <c r="D22" s="192">
        <f>'1.ยาทั่วไป'!D22+'2.ยาแพทย์ PCC'!D22+'3.ยาเรื้อรัง 25%'!D22+'4.ยาเรื้อรังฟรี'!D22</f>
        <v>0</v>
      </c>
      <c r="E22" s="192">
        <f>'1.ยาทั่วไป'!E22+'2.ยาแพทย์ PCC'!E22+'3.ยาเรื้อรัง 25%'!E22+'4.ยาเรื้อรังฟรี'!E22</f>
        <v>0</v>
      </c>
      <c r="F22" s="192">
        <f>'1.ยาทั่วไป'!F22+'2.ยาแพทย์ PCC'!F22+'3.ยาเรื้อรัง 25%'!F22+'4.ยาเรื้อรังฟรี'!F22</f>
        <v>0</v>
      </c>
      <c r="G22" s="192">
        <f>'1.ยาทั่วไป'!G22+'2.ยาแพทย์ PCC'!G22+'3.ยาเรื้อรัง 25%'!G22+'4.ยาเรื้อรังฟรี'!G22</f>
        <v>0</v>
      </c>
      <c r="H22" s="192">
        <f>'1.ยาทั่วไป'!H22+'2.ยาแพทย์ PCC'!H22+'3.ยาเรื้อรัง 25%'!H22+'4.ยาเรื้อรังฟรี'!H22</f>
        <v>0</v>
      </c>
      <c r="I22" s="192">
        <f>'1.ยาทั่วไป'!I22+'2.ยาแพทย์ PCC'!I22+'3.ยาเรื้อรัง 25%'!I22+'4.ยาเรื้อรังฟรี'!I22</f>
        <v>0</v>
      </c>
      <c r="J22" s="192">
        <f>'1.ยาทั่วไป'!J22+'2.ยาแพทย์ PCC'!J22+'3.ยาเรื้อรัง 25%'!J22+'4.ยาเรื้อรังฟรี'!J22</f>
        <v>0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0</v>
      </c>
      <c r="M22" s="192">
        <f>'1.ยาทั่วไป'!M22+'2.ยาแพทย์ PCC'!M22+'3.ยาเรื้อรัง 25%'!M22+'4.ยาเรื้อรังฟรี'!M22</f>
        <v>0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7582.1</v>
      </c>
      <c r="P22" s="313">
        <f t="shared" si="0"/>
        <v>2.1355437844637774E-2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355043.06</v>
      </c>
      <c r="D23" s="194">
        <f t="shared" ref="D23:N23" si="2">SUM(D5:D22)</f>
        <v>0</v>
      </c>
      <c r="E23" s="194">
        <f t="shared" si="2"/>
        <v>0</v>
      </c>
      <c r="F23" s="194">
        <f t="shared" si="2"/>
        <v>0</v>
      </c>
      <c r="G23" s="194">
        <f t="shared" si="2"/>
        <v>0</v>
      </c>
      <c r="H23" s="194">
        <f t="shared" si="2"/>
        <v>0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355043.06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23408.81</v>
      </c>
      <c r="D24" s="192">
        <f>'1.ยาทั่วไป'!D24</f>
        <v>0</v>
      </c>
      <c r="E24" s="192">
        <f>'1.ยาทั่วไป'!E24</f>
        <v>0</v>
      </c>
      <c r="F24" s="192">
        <f>'1.ยาทั่วไป'!F24</f>
        <v>0</v>
      </c>
      <c r="G24" s="192">
        <f>'1.ยาทั่วไป'!G24</f>
        <v>0</v>
      </c>
      <c r="H24" s="192">
        <f>'1.ยาทั่วไป'!H24</f>
        <v>0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23408.81</v>
      </c>
      <c r="P24" s="313">
        <f t="shared" si="0"/>
        <v>6.5932312548230065E-2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23408.81</v>
      </c>
      <c r="D26" s="195">
        <f t="shared" ref="D26:N26" si="4">SUM(D24:D25)</f>
        <v>0</v>
      </c>
      <c r="E26" s="195">
        <f t="shared" si="4"/>
        <v>0</v>
      </c>
      <c r="F26" s="195">
        <f t="shared" si="4"/>
        <v>0</v>
      </c>
      <c r="G26" s="195">
        <f t="shared" si="4"/>
        <v>0</v>
      </c>
      <c r="H26" s="195">
        <f t="shared" si="4"/>
        <v>0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23408.81</v>
      </c>
      <c r="P26" s="318">
        <f t="shared" si="0"/>
        <v>6.5932312548230065E-2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378451.87</v>
      </c>
      <c r="D27" s="204">
        <f t="shared" ref="D27:M27" si="5">D23+D26</f>
        <v>0</v>
      </c>
      <c r="E27" s="204">
        <f t="shared" si="5"/>
        <v>0</v>
      </c>
      <c r="F27" s="204">
        <f t="shared" si="5"/>
        <v>0</v>
      </c>
      <c r="G27" s="204">
        <f t="shared" si="5"/>
        <v>0</v>
      </c>
      <c r="H27" s="204">
        <f t="shared" si="5"/>
        <v>0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378451.87</v>
      </c>
      <c r="P27" s="319">
        <f t="shared" si="0"/>
        <v>1.0659323125482301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2563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27/10/63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87156.71</v>
      </c>
      <c r="D5" s="201">
        <f>'1.1รวมยาทั้งหมด(1+2+3+4)'!D5+'5.vaccine'!D5</f>
        <v>0</v>
      </c>
      <c r="E5" s="201">
        <f>'1.1รวมยาทั้งหมด(1+2+3+4)'!E5+'5.vaccine'!E5</f>
        <v>0</v>
      </c>
      <c r="F5" s="201">
        <f>'1.1รวมยาทั้งหมด(1+2+3+4)'!F5+'5.vaccine'!F5</f>
        <v>0</v>
      </c>
      <c r="G5" s="201">
        <f>'1.1รวมยาทั้งหมด(1+2+3+4)'!G5+'5.vaccine'!G5</f>
        <v>0</v>
      </c>
      <c r="H5" s="201">
        <f>'1.1รวมยาทั้งหมด(1+2+3+4)'!H5+'5.vaccine'!H5</f>
        <v>0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87156.71</v>
      </c>
      <c r="P5" s="324">
        <f t="shared" ref="P5:P27" si="0">O5/$O$23</f>
        <v>0.18791457550088314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50466.950000000004</v>
      </c>
      <c r="D6" s="201">
        <f>'1.1รวมยาทั้งหมด(1+2+3+4)'!D6+'5.vaccine'!D6</f>
        <v>0</v>
      </c>
      <c r="E6" s="201">
        <f>'1.1รวมยาทั้งหมด(1+2+3+4)'!E6+'5.vaccine'!E6</f>
        <v>0</v>
      </c>
      <c r="F6" s="201">
        <f>'1.1รวมยาทั้งหมด(1+2+3+4)'!F6+'5.vaccine'!F6</f>
        <v>0</v>
      </c>
      <c r="G6" s="201">
        <f>'1.1รวมยาทั้งหมด(1+2+3+4)'!G6+'5.vaccine'!G6</f>
        <v>0</v>
      </c>
      <c r="H6" s="201">
        <f>'1.1รวมยาทั้งหมด(1+2+3+4)'!H6+'5.vaccine'!H6</f>
        <v>0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50466.950000000004</v>
      </c>
      <c r="P6" s="324">
        <f t="shared" si="0"/>
        <v>0.10880947073466052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34721.040000000001</v>
      </c>
      <c r="D7" s="201">
        <f>'1.1รวมยาทั้งหมด(1+2+3+4)'!D7+'5.vaccine'!D7</f>
        <v>0</v>
      </c>
      <c r="E7" s="201">
        <f>'1.1รวมยาทั้งหมด(1+2+3+4)'!E7+'5.vaccine'!E7</f>
        <v>0</v>
      </c>
      <c r="F7" s="201">
        <f>'1.1รวมยาทั้งหมด(1+2+3+4)'!F7+'5.vaccine'!F7</f>
        <v>0</v>
      </c>
      <c r="G7" s="201">
        <f>'1.1รวมยาทั้งหมด(1+2+3+4)'!G7+'5.vaccine'!G7</f>
        <v>0</v>
      </c>
      <c r="H7" s="201">
        <f>'1.1รวมยาทั้งหมด(1+2+3+4)'!H7+'5.vaccine'!H7</f>
        <v>0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34721.040000000001</v>
      </c>
      <c r="P7" s="324">
        <f t="shared" si="0"/>
        <v>7.4860438083874242E-2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19099.189999999999</v>
      </c>
      <c r="D8" s="201">
        <f>'1.1รวมยาทั้งหมด(1+2+3+4)'!D8+'5.vaccine'!D8</f>
        <v>0</v>
      </c>
      <c r="E8" s="201">
        <f>'1.1รวมยาทั้งหมด(1+2+3+4)'!E8+'5.vaccine'!E8</f>
        <v>0</v>
      </c>
      <c r="F8" s="201">
        <f>'1.1รวมยาทั้งหมด(1+2+3+4)'!F8+'5.vaccine'!F8</f>
        <v>0</v>
      </c>
      <c r="G8" s="201">
        <f>'1.1รวมยาทั้งหมด(1+2+3+4)'!G8+'5.vaccine'!G8</f>
        <v>0</v>
      </c>
      <c r="H8" s="201">
        <f>'1.1รวมยาทั้งหมด(1+2+3+4)'!H8+'5.vaccine'!H8</f>
        <v>0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19099.189999999999</v>
      </c>
      <c r="P8" s="324">
        <f t="shared" si="0"/>
        <v>4.117888549557127E-2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14021.14</v>
      </c>
      <c r="D9" s="201">
        <f>'1.1รวมยาทั้งหมด(1+2+3+4)'!D9+'5.vaccine'!D9</f>
        <v>0</v>
      </c>
      <c r="E9" s="201">
        <f>'1.1รวมยาทั้งหมด(1+2+3+4)'!E9+'5.vaccine'!E9</f>
        <v>0</v>
      </c>
      <c r="F9" s="201">
        <f>'1.1รวมยาทั้งหมด(1+2+3+4)'!F9+'5.vaccine'!F9</f>
        <v>0</v>
      </c>
      <c r="G9" s="201">
        <f>'1.1รวมยาทั้งหมด(1+2+3+4)'!G9+'5.vaccine'!G9</f>
        <v>0</v>
      </c>
      <c r="H9" s="201">
        <f>'1.1รวมยาทั้งหมด(1+2+3+4)'!H9+'5.vaccine'!H9</f>
        <v>0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14021.14</v>
      </c>
      <c r="P9" s="324">
        <f t="shared" si="0"/>
        <v>3.0230335348115506E-2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16721.28</v>
      </c>
      <c r="D10" s="201">
        <f>'1.1รวมยาทั้งหมด(1+2+3+4)'!D10+'5.vaccine'!D10</f>
        <v>0</v>
      </c>
      <c r="E10" s="201">
        <f>'1.1รวมยาทั้งหมด(1+2+3+4)'!E10+'5.vaccine'!E10</f>
        <v>0</v>
      </c>
      <c r="F10" s="201">
        <f>'1.1รวมยาทั้งหมด(1+2+3+4)'!F10+'5.vaccine'!F10</f>
        <v>0</v>
      </c>
      <c r="G10" s="201">
        <f>'1.1รวมยาทั้งหมด(1+2+3+4)'!G10+'5.vaccine'!G10</f>
        <v>0</v>
      </c>
      <c r="H10" s="201">
        <f>'1.1รวมยาทั้งหมด(1+2+3+4)'!H10+'5.vaccine'!H10</f>
        <v>0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16721.28</v>
      </c>
      <c r="P10" s="324">
        <f t="shared" si="0"/>
        <v>3.6051983066265426E-2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9455.91</v>
      </c>
      <c r="D11" s="201">
        <f>'1.1รวมยาทั้งหมด(1+2+3+4)'!D11+'5.vaccine'!D11</f>
        <v>0</v>
      </c>
      <c r="E11" s="201">
        <f>'1.1รวมยาทั้งหมด(1+2+3+4)'!E11+'5.vaccine'!E11</f>
        <v>0</v>
      </c>
      <c r="F11" s="201">
        <f>'1.1รวมยาทั้งหมด(1+2+3+4)'!F11+'5.vaccine'!F11</f>
        <v>0</v>
      </c>
      <c r="G11" s="201">
        <f>'1.1รวมยาทั้งหมด(1+2+3+4)'!G11+'5.vaccine'!G11</f>
        <v>0</v>
      </c>
      <c r="H11" s="201">
        <f>'1.1รวมยาทั้งหมด(1+2+3+4)'!H11+'5.vaccine'!H11</f>
        <v>0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9455.91</v>
      </c>
      <c r="P11" s="324">
        <f t="shared" si="0"/>
        <v>2.0387452826346426E-2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44752.95</v>
      </c>
      <c r="D12" s="201">
        <f>'1.1รวมยาทั้งหมด(1+2+3+4)'!D12+'5.vaccine'!D12</f>
        <v>0</v>
      </c>
      <c r="E12" s="201">
        <f>'1.1รวมยาทั้งหมด(1+2+3+4)'!E12+'5.vaccine'!E12</f>
        <v>0</v>
      </c>
      <c r="F12" s="201">
        <f>'1.1รวมยาทั้งหมด(1+2+3+4)'!F12+'5.vaccine'!F12</f>
        <v>0</v>
      </c>
      <c r="G12" s="201">
        <f>'1.1รวมยาทั้งหมด(1+2+3+4)'!G12+'5.vaccine'!G12</f>
        <v>0</v>
      </c>
      <c r="H12" s="201">
        <f>'1.1รวมยาทั้งหมด(1+2+3+4)'!H12+'5.vaccine'!H12</f>
        <v>0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44752.95</v>
      </c>
      <c r="P12" s="324">
        <f t="shared" si="0"/>
        <v>9.6489778029279064E-2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2689.94</v>
      </c>
      <c r="D13" s="201">
        <f>'1.1รวมยาทั้งหมด(1+2+3+4)'!D13+'5.vaccine'!D13</f>
        <v>0</v>
      </c>
      <c r="E13" s="201">
        <f>'1.1รวมยาทั้งหมด(1+2+3+4)'!E13+'5.vaccine'!E13</f>
        <v>0</v>
      </c>
      <c r="F13" s="201">
        <f>'1.1รวมยาทั้งหมด(1+2+3+4)'!F13+'5.vaccine'!F13</f>
        <v>0</v>
      </c>
      <c r="G13" s="201">
        <f>'1.1รวมยาทั้งหมด(1+2+3+4)'!G13+'5.vaccine'!G13</f>
        <v>0</v>
      </c>
      <c r="H13" s="201">
        <f>'1.1รวมยาทั้งหมด(1+2+3+4)'!H13+'5.vaccine'!H13</f>
        <v>0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2689.94</v>
      </c>
      <c r="P13" s="324">
        <f t="shared" si="0"/>
        <v>5.7996559670832632E-3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0</v>
      </c>
      <c r="D14" s="201">
        <f>'1.1รวมยาทั้งหมด(1+2+3+4)'!D14+'5.vaccine'!D14</f>
        <v>0</v>
      </c>
      <c r="E14" s="201">
        <f>'1.1รวมยาทั้งหมด(1+2+3+4)'!E14+'5.vaccine'!E14</f>
        <v>0</v>
      </c>
      <c r="F14" s="201">
        <f>'1.1รวมยาทั้งหมด(1+2+3+4)'!F14+'5.vaccine'!F14</f>
        <v>0</v>
      </c>
      <c r="G14" s="201">
        <f>'1.1รวมยาทั้งหมด(1+2+3+4)'!G14+'5.vaccine'!G14</f>
        <v>0</v>
      </c>
      <c r="H14" s="201">
        <f>'1.1รวมยาทั้งหมด(1+2+3+4)'!H14+'5.vaccine'!H14</f>
        <v>0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0</v>
      </c>
      <c r="P14" s="324">
        <f t="shared" si="0"/>
        <v>0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26057.32</v>
      </c>
      <c r="D15" s="201">
        <f>'1.1รวมยาทั้งหมด(1+2+3+4)'!D15+'5.vaccine'!D15</f>
        <v>0</v>
      </c>
      <c r="E15" s="201">
        <f>'1.1รวมยาทั้งหมด(1+2+3+4)'!E15+'5.vaccine'!E15</f>
        <v>0</v>
      </c>
      <c r="F15" s="201">
        <f>'1.1รวมยาทั้งหมด(1+2+3+4)'!F15+'5.vaccine'!F15</f>
        <v>0</v>
      </c>
      <c r="G15" s="201">
        <f>'1.1รวมยาทั้งหมด(1+2+3+4)'!G15+'5.vaccine'!G15</f>
        <v>0</v>
      </c>
      <c r="H15" s="201">
        <f>'1.1รวมยาทั้งหมด(1+2+3+4)'!H15+'5.vaccine'!H15</f>
        <v>0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26057.32</v>
      </c>
      <c r="P15" s="324">
        <f t="shared" si="0"/>
        <v>5.6180989696498089E-2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16026.94</v>
      </c>
      <c r="D16" s="201">
        <f>'1.1รวมยาทั้งหมด(1+2+3+4)'!D16+'5.vaccine'!D16</f>
        <v>0</v>
      </c>
      <c r="E16" s="201">
        <f>'1.1รวมยาทั้งหมด(1+2+3+4)'!E16+'5.vaccine'!E16</f>
        <v>0</v>
      </c>
      <c r="F16" s="201">
        <f>'1.1รวมยาทั้งหมด(1+2+3+4)'!F16+'5.vaccine'!F16</f>
        <v>0</v>
      </c>
      <c r="G16" s="201">
        <f>'1.1รวมยาทั้งหมด(1+2+3+4)'!G16+'5.vaccine'!G16</f>
        <v>0</v>
      </c>
      <c r="H16" s="201">
        <f>'1.1รวมยาทั้งหมด(1+2+3+4)'!H16+'5.vaccine'!H16</f>
        <v>0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16026.94</v>
      </c>
      <c r="P16" s="324">
        <f t="shared" si="0"/>
        <v>3.4554948513753257E-2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17473.34</v>
      </c>
      <c r="D17" s="201">
        <f>'1.1รวมยาทั้งหมด(1+2+3+4)'!D17+'5.vaccine'!D17</f>
        <v>0</v>
      </c>
      <c r="E17" s="201">
        <f>'1.1รวมยาทั้งหมด(1+2+3+4)'!E17+'5.vaccine'!E17</f>
        <v>0</v>
      </c>
      <c r="F17" s="201">
        <f>'1.1รวมยาทั้งหมด(1+2+3+4)'!F17+'5.vaccine'!F17</f>
        <v>0</v>
      </c>
      <c r="G17" s="201">
        <f>'1.1รวมยาทั้งหมด(1+2+3+4)'!G17+'5.vaccine'!G17</f>
        <v>0</v>
      </c>
      <c r="H17" s="201">
        <f>'1.1รวมยาทั้งหมด(1+2+3+4)'!H17+'5.vaccine'!H17</f>
        <v>0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17473.34</v>
      </c>
      <c r="P17" s="324">
        <f t="shared" si="0"/>
        <v>3.767346505716658E-2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18861.63</v>
      </c>
      <c r="D18" s="201">
        <f>'1.1รวมยาทั้งหมด(1+2+3+4)'!D18+'5.vaccine'!D18</f>
        <v>0</v>
      </c>
      <c r="E18" s="201">
        <f>'1.1รวมยาทั้งหมด(1+2+3+4)'!E18+'5.vaccine'!E18</f>
        <v>0</v>
      </c>
      <c r="F18" s="201">
        <f>'1.1รวมยาทั้งหมด(1+2+3+4)'!F18+'5.vaccine'!F18</f>
        <v>0</v>
      </c>
      <c r="G18" s="201">
        <f>'1.1รวมยาทั้งหมด(1+2+3+4)'!G18+'5.vaccine'!G18</f>
        <v>0</v>
      </c>
      <c r="H18" s="201">
        <f>'1.1รวมยาทั้งหมด(1+2+3+4)'!H18+'5.vaccine'!H18</f>
        <v>0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18861.63</v>
      </c>
      <c r="P18" s="324">
        <f t="shared" si="0"/>
        <v>4.0666693301120729E-2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59912.6</v>
      </c>
      <c r="D19" s="201">
        <f>'1.1รวมยาทั้งหมด(1+2+3+4)'!D19+'5.vaccine'!D19</f>
        <v>0</v>
      </c>
      <c r="E19" s="201">
        <f>'1.1รวมยาทั้งหมด(1+2+3+4)'!E19+'5.vaccine'!E19</f>
        <v>0</v>
      </c>
      <c r="F19" s="201">
        <f>'1.1รวมยาทั้งหมด(1+2+3+4)'!F19+'5.vaccine'!F19</f>
        <v>0</v>
      </c>
      <c r="G19" s="201">
        <f>'1.1รวมยาทั้งหมด(1+2+3+4)'!G19+'5.vaccine'!G19</f>
        <v>0</v>
      </c>
      <c r="H19" s="201">
        <f>'1.1รวมยาทั้งหมด(1+2+3+4)'!H19+'5.vaccine'!H19</f>
        <v>0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59912.6</v>
      </c>
      <c r="P19" s="324">
        <f t="shared" si="0"/>
        <v>0.12917480244669871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0</v>
      </c>
      <c r="D20" s="201">
        <f>'1.1รวมยาทั้งหมด(1+2+3+4)'!D20+'5.vaccine'!D20</f>
        <v>0</v>
      </c>
      <c r="E20" s="201">
        <f>'1.1รวมยาทั้งหมด(1+2+3+4)'!E20+'5.vaccine'!E20</f>
        <v>0</v>
      </c>
      <c r="F20" s="201">
        <f>'1.1รวมยาทั้งหมด(1+2+3+4)'!F20+'5.vaccine'!F20</f>
        <v>0</v>
      </c>
      <c r="G20" s="201">
        <f>'1.1รวมยาทั้งหมด(1+2+3+4)'!G20+'5.vaccine'!G20</f>
        <v>0</v>
      </c>
      <c r="H20" s="201">
        <f>'1.1รวมยาทั้งหมด(1+2+3+4)'!H20+'5.vaccine'!H20</f>
        <v>0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0</v>
      </c>
      <c r="P20" s="324">
        <f t="shared" si="0"/>
        <v>0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33058.630000000005</v>
      </c>
      <c r="D21" s="201">
        <f>'1.1รวมยาทั้งหมด(1+2+3+4)'!D21+'5.vaccine'!D21</f>
        <v>0</v>
      </c>
      <c r="E21" s="201">
        <f>'1.1รวมยาทั้งหมด(1+2+3+4)'!E21+'5.vaccine'!E21</f>
        <v>0</v>
      </c>
      <c r="F21" s="201">
        <f>'1.1รวมยาทั้งหมด(1+2+3+4)'!F21+'5.vaccine'!F21</f>
        <v>0</v>
      </c>
      <c r="G21" s="201">
        <f>'1.1รวมยาทั้งหมด(1+2+3+4)'!G21+'5.vaccine'!G21</f>
        <v>0</v>
      </c>
      <c r="H21" s="201">
        <f>'1.1รวมยาทั้งหมด(1+2+3+4)'!H21+'5.vaccine'!H21</f>
        <v>0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33058.630000000005</v>
      </c>
      <c r="P21" s="324">
        <f t="shared" si="0"/>
        <v>7.1276192310273767E-2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13334.7</v>
      </c>
      <c r="D22" s="201">
        <f>'1.1รวมยาทั้งหมด(1+2+3+4)'!D22+'5.vaccine'!D22</f>
        <v>0</v>
      </c>
      <c r="E22" s="201">
        <f>'1.1รวมยาทั้งหมด(1+2+3+4)'!E22+'5.vaccine'!E22</f>
        <v>0</v>
      </c>
      <c r="F22" s="201">
        <f>'1.1รวมยาทั้งหมด(1+2+3+4)'!F22+'5.vaccine'!F22</f>
        <v>0</v>
      </c>
      <c r="G22" s="201">
        <f>'1.1รวมยาทั้งหมด(1+2+3+4)'!G22+'5.vaccine'!G22</f>
        <v>0</v>
      </c>
      <c r="H22" s="201">
        <f>'1.1รวมยาทั้งหมด(1+2+3+4)'!H22+'5.vaccine'!H22</f>
        <v>0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13334.7</v>
      </c>
      <c r="P22" s="324">
        <f t="shared" si="0"/>
        <v>2.8750333622409866E-2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463810.27000000008</v>
      </c>
      <c r="D23" s="212">
        <f t="shared" ref="D23:O23" si="2">SUM(D5:D22)</f>
        <v>0</v>
      </c>
      <c r="E23" s="212">
        <f t="shared" si="2"/>
        <v>0</v>
      </c>
      <c r="F23" s="212">
        <f t="shared" si="2"/>
        <v>0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463810.27000000008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23408.81</v>
      </c>
      <c r="D24" s="200">
        <f>'1.1รวมยาทั้งหมด(1+2+3+4)'!D24+'5.vaccine'!D24</f>
        <v>0</v>
      </c>
      <c r="E24" s="200">
        <f>'1.1รวมยาทั้งหมด(1+2+3+4)'!E24+'5.vaccine'!E24</f>
        <v>0</v>
      </c>
      <c r="F24" s="200">
        <f>'1.1รวมยาทั้งหมด(1+2+3+4)'!F24+'5.vaccine'!F24</f>
        <v>0</v>
      </c>
      <c r="G24" s="200">
        <f>'1.1รวมยาทั้งหมด(1+2+3+4)'!G24+'5.vaccine'!G24</f>
        <v>0</v>
      </c>
      <c r="H24" s="200">
        <f>'1.1รวมยาทั้งหมด(1+2+3+4)'!H24+'5.vaccine'!H24</f>
        <v>0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23408.81</v>
      </c>
      <c r="P24" s="324">
        <f t="shared" si="0"/>
        <v>5.0470659047717935E-2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23408.81</v>
      </c>
      <c r="D26" s="214">
        <f t="shared" ref="D26:N26" si="4">SUM(D24:D25)</f>
        <v>0</v>
      </c>
      <c r="E26" s="214">
        <f t="shared" si="4"/>
        <v>0</v>
      </c>
      <c r="F26" s="214">
        <f t="shared" si="4"/>
        <v>0</v>
      </c>
      <c r="G26" s="214">
        <f t="shared" si="4"/>
        <v>0</v>
      </c>
      <c r="H26" s="214">
        <f t="shared" si="4"/>
        <v>0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23408.81</v>
      </c>
      <c r="P26" s="326">
        <f t="shared" si="0"/>
        <v>5.0470659047717935E-2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487219.08000000007</v>
      </c>
      <c r="D27" s="217">
        <f t="shared" ref="D27:N27" si="5">D23+D26</f>
        <v>0</v>
      </c>
      <c r="E27" s="217">
        <f t="shared" si="5"/>
        <v>0</v>
      </c>
      <c r="F27" s="217">
        <f t="shared" si="5"/>
        <v>0</v>
      </c>
      <c r="G27" s="217">
        <f t="shared" si="5"/>
        <v>0</v>
      </c>
      <c r="H27" s="217">
        <f t="shared" si="5"/>
        <v>0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487219.08000000007</v>
      </c>
      <c r="P27" s="327">
        <f t="shared" si="0"/>
        <v>1.050470659047718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3" t="s">
        <v>72</v>
      </c>
      <c r="H30" s="363"/>
      <c r="I30" s="363"/>
      <c r="J30" s="3"/>
      <c r="K30" s="3"/>
      <c r="L30" s="363" t="s">
        <v>49</v>
      </c>
      <c r="M30" s="363"/>
      <c r="N30" s="363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2563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27/10/63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79211.58</v>
      </c>
      <c r="D5" s="183">
        <f>'1.1รวมยาทั้งหมด(1+2+3+4)'!D5+'2.รวมวชย ทุกประเภท'!D5</f>
        <v>0</v>
      </c>
      <c r="E5" s="183">
        <f>'1.1รวมยาทั้งหมด(1+2+3+4)'!E5+'2.รวมวชย ทุกประเภท'!E5</f>
        <v>0</v>
      </c>
      <c r="F5" s="183">
        <f>'1.1รวมยาทั้งหมด(1+2+3+4)'!F5+'2.รวมวชย ทุกประเภท'!F5</f>
        <v>0</v>
      </c>
      <c r="G5" s="183">
        <f>'1.1รวมยาทั้งหมด(1+2+3+4)'!G5+'2.รวมวชย ทุกประเภท'!G5</f>
        <v>0</v>
      </c>
      <c r="H5" s="183">
        <f>'1.1รวมยาทั้งหมด(1+2+3+4)'!H5+'2.รวมวชย ทุกประเภท'!H5</f>
        <v>0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79211.58</v>
      </c>
      <c r="P5" s="313">
        <f t="shared" ref="P5:P27" si="0">O5/$O$23</f>
        <v>0.22310414967694342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46682.400000000001</v>
      </c>
      <c r="D6" s="183">
        <f>'1.1รวมยาทั้งหมด(1+2+3+4)'!D6+'2.รวมวชย ทุกประเภท'!D6</f>
        <v>0</v>
      </c>
      <c r="E6" s="183">
        <f>'1.1รวมยาทั้งหมด(1+2+3+4)'!E6+'2.รวมวชย ทุกประเภท'!E6</f>
        <v>0</v>
      </c>
      <c r="F6" s="183">
        <f>'1.1รวมยาทั้งหมด(1+2+3+4)'!F6+'2.รวมวชย ทุกประเภท'!F6</f>
        <v>0</v>
      </c>
      <c r="G6" s="183">
        <f>'1.1รวมยาทั้งหมด(1+2+3+4)'!G6+'2.รวมวชย ทุกประเภท'!G6</f>
        <v>0</v>
      </c>
      <c r="H6" s="183">
        <f>'1.1รวมยาทั้งหมด(1+2+3+4)'!H6+'2.รวมวชย ทุกประเภท'!H6</f>
        <v>0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46682.400000000001</v>
      </c>
      <c r="P6" s="313">
        <f t="shared" si="0"/>
        <v>0.13148376988413743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27500.440000000002</v>
      </c>
      <c r="D7" s="183">
        <f>'1.1รวมยาทั้งหมด(1+2+3+4)'!D7+'2.รวมวชย ทุกประเภท'!D7</f>
        <v>0</v>
      </c>
      <c r="E7" s="183">
        <f>'1.1รวมยาทั้งหมด(1+2+3+4)'!E7+'2.รวมวชย ทุกประเภท'!E7</f>
        <v>0</v>
      </c>
      <c r="F7" s="183">
        <f>'1.1รวมยาทั้งหมด(1+2+3+4)'!F7+'2.รวมวชย ทุกประเภท'!F7</f>
        <v>0</v>
      </c>
      <c r="G7" s="183">
        <f>'1.1รวมยาทั้งหมด(1+2+3+4)'!G7+'2.รวมวชย ทุกประเภท'!G7</f>
        <v>0</v>
      </c>
      <c r="H7" s="183">
        <f>'1.1รวมยาทั้งหมด(1+2+3+4)'!H7+'2.รวมวชย ทุกประเภท'!H7</f>
        <v>0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27500.440000000002</v>
      </c>
      <c r="P7" s="313">
        <f t="shared" si="0"/>
        <v>7.745663300671192E-2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2700</v>
      </c>
      <c r="D8" s="183">
        <f>'1.1รวมยาทั้งหมด(1+2+3+4)'!D8+'2.รวมวชย ทุกประเภท'!D8</f>
        <v>0</v>
      </c>
      <c r="E8" s="183">
        <f>'1.1รวมยาทั้งหมด(1+2+3+4)'!E8+'2.รวมวชย ทุกประเภท'!E8</f>
        <v>0</v>
      </c>
      <c r="F8" s="183">
        <f>'1.1รวมยาทั้งหมด(1+2+3+4)'!F8+'2.รวมวชย ทุกประเภท'!F8</f>
        <v>0</v>
      </c>
      <c r="G8" s="183">
        <f>'1.1รวมยาทั้งหมด(1+2+3+4)'!G8+'2.รวมวชย ทุกประเภท'!G8</f>
        <v>0</v>
      </c>
      <c r="H8" s="183">
        <f>'1.1รวมยาทั้งหมด(1+2+3+4)'!H8+'2.รวมวชย ทุกประเภท'!H8</f>
        <v>0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2700</v>
      </c>
      <c r="P8" s="313">
        <f t="shared" si="0"/>
        <v>7.6047113834586712E-3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9201.119999999999</v>
      </c>
      <c r="D9" s="183">
        <f>'1.1รวมยาทั้งหมด(1+2+3+4)'!D9+'2.รวมวชย ทุกประเภท'!D9</f>
        <v>0</v>
      </c>
      <c r="E9" s="183">
        <f>'1.1รวมยาทั้งหมด(1+2+3+4)'!E9+'2.รวมวชย ทุกประเภท'!E9</f>
        <v>0</v>
      </c>
      <c r="F9" s="183">
        <f>'1.1รวมยาทั้งหมด(1+2+3+4)'!F9+'2.รวมวชย ทุกประเภท'!F9</f>
        <v>0</v>
      </c>
      <c r="G9" s="183">
        <f>'1.1รวมยาทั้งหมด(1+2+3+4)'!G9+'2.รวมวชย ทุกประเภท'!G9</f>
        <v>0</v>
      </c>
      <c r="H9" s="183">
        <f>'1.1รวมยาทั้งหมด(1+2+3+4)'!H9+'2.รวมวชย ทุกประเภท'!H9</f>
        <v>0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9201.119999999999</v>
      </c>
      <c r="P9" s="313">
        <f t="shared" si="0"/>
        <v>2.5915504446136755E-2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11786.29</v>
      </c>
      <c r="D10" s="183">
        <f>'1.1รวมยาทั้งหมด(1+2+3+4)'!D10+'2.รวมวชย ทุกประเภท'!D10</f>
        <v>0</v>
      </c>
      <c r="E10" s="183">
        <f>'1.1รวมยาทั้งหมด(1+2+3+4)'!E10+'2.รวมวชย ทุกประเภท'!E10</f>
        <v>0</v>
      </c>
      <c r="F10" s="183">
        <f>'1.1รวมยาทั้งหมด(1+2+3+4)'!F10+'2.รวมวชย ทุกประเภท'!F10</f>
        <v>0</v>
      </c>
      <c r="G10" s="183">
        <f>'1.1รวมยาทั้งหมด(1+2+3+4)'!G10+'2.รวมวชย ทุกประเภท'!G10</f>
        <v>0</v>
      </c>
      <c r="H10" s="183">
        <f>'1.1รวมยาทั้งหมด(1+2+3+4)'!H10+'2.รวมวชย ทุกประเภท'!H10</f>
        <v>0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11786.29</v>
      </c>
      <c r="P10" s="313">
        <f t="shared" si="0"/>
        <v>3.3196790271016706E-2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3899</v>
      </c>
      <c r="D11" s="183">
        <f>'1.1รวมยาทั้งหมด(1+2+3+4)'!D11+'2.รวมวชย ทุกประเภท'!D11</f>
        <v>0</v>
      </c>
      <c r="E11" s="183">
        <f>'1.1รวมยาทั้งหมด(1+2+3+4)'!E11+'2.รวมวชย ทุกประเภท'!E11</f>
        <v>0</v>
      </c>
      <c r="F11" s="183">
        <f>'1.1รวมยาทั้งหมด(1+2+3+4)'!F11+'2.รวมวชย ทุกประเภท'!F11</f>
        <v>0</v>
      </c>
      <c r="G11" s="183">
        <f>'1.1รวมยาทั้งหมด(1+2+3+4)'!G11+'2.รวมวชย ทุกประเภท'!G11</f>
        <v>0</v>
      </c>
      <c r="H11" s="183">
        <f>'1.1รวมยาทั้งหมด(1+2+3+4)'!H11+'2.รวมวชย ทุกประเภท'!H11</f>
        <v>0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3899</v>
      </c>
      <c r="P11" s="313">
        <f t="shared" si="0"/>
        <v>1.0981766549668651E-2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32993</v>
      </c>
      <c r="D12" s="183">
        <f>'1.1รวมยาทั้งหมด(1+2+3+4)'!D12+'2.รวมวชย ทุกประเภท'!D12</f>
        <v>0</v>
      </c>
      <c r="E12" s="183">
        <f>'1.1รวมยาทั้งหมด(1+2+3+4)'!E12+'2.รวมวชย ทุกประเภท'!E12</f>
        <v>0</v>
      </c>
      <c r="F12" s="183">
        <f>'1.1รวมยาทั้งหมด(1+2+3+4)'!F12+'2.รวมวชย ทุกประเภท'!F12</f>
        <v>0</v>
      </c>
      <c r="G12" s="183">
        <f>'1.1รวมยาทั้งหมด(1+2+3+4)'!G12+'2.รวมวชย ทุกประเภท'!G12</f>
        <v>0</v>
      </c>
      <c r="H12" s="183">
        <f>'1.1รวมยาทั้งหมด(1+2+3+4)'!H12+'2.รวมวชย ทุกประเภท'!H12</f>
        <v>0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32993</v>
      </c>
      <c r="P12" s="313">
        <f t="shared" si="0"/>
        <v>9.2926756546093309E-2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496</v>
      </c>
      <c r="D13" s="183">
        <f>'1.1รวมยาทั้งหมด(1+2+3+4)'!D13+'2.รวมวชย ทุกประเภท'!D13</f>
        <v>0</v>
      </c>
      <c r="E13" s="183">
        <f>'1.1รวมยาทั้งหมด(1+2+3+4)'!E13+'2.รวมวชย ทุกประเภท'!E13</f>
        <v>0</v>
      </c>
      <c r="F13" s="183">
        <f>'1.1รวมยาทั้งหมด(1+2+3+4)'!F13+'2.รวมวชย ทุกประเภท'!F13</f>
        <v>0</v>
      </c>
      <c r="G13" s="183">
        <f>'1.1รวมยาทั้งหมด(1+2+3+4)'!G13+'2.รวมวชย ทุกประเภท'!G13</f>
        <v>0</v>
      </c>
      <c r="H13" s="183">
        <f>'1.1รวมยาทั้งหมด(1+2+3+4)'!H13+'2.รวมวชย ทุกประเภท'!H13</f>
        <v>0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496</v>
      </c>
      <c r="P13" s="313">
        <f t="shared" si="0"/>
        <v>1.3970136467390745E-3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0</v>
      </c>
      <c r="D14" s="183">
        <f>'1.1รวมยาทั้งหมด(1+2+3+4)'!D14+'2.รวมวชย ทุกประเภท'!D14</f>
        <v>0</v>
      </c>
      <c r="E14" s="183">
        <f>'1.1รวมยาทั้งหมด(1+2+3+4)'!E14+'2.รวมวชย ทุกประเภท'!E14</f>
        <v>0</v>
      </c>
      <c r="F14" s="183">
        <f>'1.1รวมยาทั้งหมด(1+2+3+4)'!F14+'2.รวมวชย ทุกประเภท'!F14</f>
        <v>0</v>
      </c>
      <c r="G14" s="183">
        <f>'1.1รวมยาทั้งหมด(1+2+3+4)'!G14+'2.รวมวชย ทุกประเภท'!G14</f>
        <v>0</v>
      </c>
      <c r="H14" s="183">
        <f>'1.1รวมยาทั้งหมด(1+2+3+4)'!H14+'2.รวมวชย ทุกประเภท'!H14</f>
        <v>0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0</v>
      </c>
      <c r="P14" s="313">
        <f t="shared" si="0"/>
        <v>0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18008.09</v>
      </c>
      <c r="D15" s="183">
        <f>'1.1รวมยาทั้งหมด(1+2+3+4)'!D15+'2.รวมวชย ทุกประเภท'!D15</f>
        <v>0</v>
      </c>
      <c r="E15" s="183">
        <f>'1.1รวมยาทั้งหมด(1+2+3+4)'!E15+'2.รวมวชย ทุกประเภท'!E15</f>
        <v>0</v>
      </c>
      <c r="F15" s="183">
        <f>'1.1รวมยาทั้งหมด(1+2+3+4)'!F15+'2.รวมวชย ทุกประเภท'!F15</f>
        <v>0</v>
      </c>
      <c r="G15" s="183">
        <f>'1.1รวมยาทั้งหมด(1+2+3+4)'!G15+'2.รวมวชย ทุกประเภท'!G15</f>
        <v>0</v>
      </c>
      <c r="H15" s="183">
        <f>'1.1รวมยาทั้งหมด(1+2+3+4)'!H15+'2.รวมวชย ทุกประเภท'!H15</f>
        <v>0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18008.09</v>
      </c>
      <c r="P15" s="313">
        <f t="shared" si="0"/>
        <v>5.0720861858277136E-2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11294.54</v>
      </c>
      <c r="D16" s="183">
        <f>'1.1รวมยาทั้งหมด(1+2+3+4)'!D16+'2.รวมวชย ทุกประเภท'!D16</f>
        <v>0</v>
      </c>
      <c r="E16" s="183">
        <f>'1.1รวมยาทั้งหมด(1+2+3+4)'!E16+'2.รวมวชย ทุกประเภท'!E16</f>
        <v>0</v>
      </c>
      <c r="F16" s="183">
        <f>'1.1รวมยาทั้งหมด(1+2+3+4)'!F16+'2.รวมวชย ทุกประเภท'!F16</f>
        <v>0</v>
      </c>
      <c r="G16" s="183">
        <f>'1.1รวมยาทั้งหมด(1+2+3+4)'!G16+'2.รวมวชย ทุกประเภท'!G16</f>
        <v>0</v>
      </c>
      <c r="H16" s="183">
        <f>'1.1รวมยาทั้งหมด(1+2+3+4)'!H16+'2.รวมวชย ทุกประเภท'!H16</f>
        <v>0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11294.54</v>
      </c>
      <c r="P16" s="313">
        <f t="shared" si="0"/>
        <v>3.1811747003307148E-2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14508.24</v>
      </c>
      <c r="D17" s="183">
        <f>'1.1รวมยาทั้งหมด(1+2+3+4)'!D17+'2.รวมวชย ทุกประเภท'!D17</f>
        <v>0</v>
      </c>
      <c r="E17" s="183">
        <f>'1.1รวมยาทั้งหมด(1+2+3+4)'!E17+'2.รวมวชย ทุกประเภท'!E17</f>
        <v>0</v>
      </c>
      <c r="F17" s="183">
        <f>'1.1รวมยาทั้งหมด(1+2+3+4)'!F17+'2.รวมวชย ทุกประเภท'!F17</f>
        <v>0</v>
      </c>
      <c r="G17" s="183">
        <f>'1.1รวมยาทั้งหมด(1+2+3+4)'!G17+'2.รวมวชย ทุกประเภท'!G17</f>
        <v>0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14508.24</v>
      </c>
      <c r="P17" s="313">
        <f t="shared" si="0"/>
        <v>4.0863325141463125E-2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11387.16</v>
      </c>
      <c r="D18" s="183">
        <f>'1.1รวมยาทั้งหมด(1+2+3+4)'!D18+'2.รวมวชย ทุกประเภท'!D18</f>
        <v>0</v>
      </c>
      <c r="E18" s="183">
        <f>'1.1รวมยาทั้งหมด(1+2+3+4)'!E18+'2.รวมวชย ทุกประเภท'!E18</f>
        <v>0</v>
      </c>
      <c r="F18" s="183">
        <f>'1.1รวมยาทั้งหมด(1+2+3+4)'!F18+'2.รวมวชย ทุกประเภท'!F18</f>
        <v>0</v>
      </c>
      <c r="G18" s="183">
        <f>'1.1รวมยาทั้งหมด(1+2+3+4)'!G18+'2.รวมวชย ทุกประเภท'!G18</f>
        <v>0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11387.16</v>
      </c>
      <c r="P18" s="313">
        <f t="shared" si="0"/>
        <v>3.20726167693575E-2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53743.519999999997</v>
      </c>
      <c r="D19" s="183">
        <f>'1.1รวมยาทั้งหมด(1+2+3+4)'!D19+'2.รวมวชย ทุกประเภท'!D19</f>
        <v>0</v>
      </c>
      <c r="E19" s="183">
        <f>'1.1รวมยาทั้งหมด(1+2+3+4)'!E19+'2.รวมวชย ทุกประเภท'!E19</f>
        <v>0</v>
      </c>
      <c r="F19" s="183">
        <f>'1.1รวมยาทั้งหมด(1+2+3+4)'!F19+'2.รวมวชย ทุกประเภท'!F19</f>
        <v>0</v>
      </c>
      <c r="G19" s="183">
        <f>'1.1รวมยาทั้งหมด(1+2+3+4)'!G19+'2.รวมวชย ทุกประเภท'!G19</f>
        <v>0</v>
      </c>
      <c r="H19" s="183">
        <f>'1.1รวมยาทั้งหมด(1+2+3+4)'!H19+'2.รวมวชย ทุกประเภท'!H19</f>
        <v>0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53743.519999999997</v>
      </c>
      <c r="P19" s="313">
        <f t="shared" si="0"/>
        <v>0.15137183641894028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0</v>
      </c>
      <c r="E20" s="183">
        <f>'1.1รวมยาทั้งหมด(1+2+3+4)'!E20+'2.รวมวชย ทุกประเภท'!E20</f>
        <v>0</v>
      </c>
      <c r="F20" s="183">
        <f>'1.1รวมยาทั้งหมด(1+2+3+4)'!F20+'2.รวมวชย ทุกประเภท'!F20</f>
        <v>0</v>
      </c>
      <c r="G20" s="183">
        <f>'1.1รวมยาทั้งหมด(1+2+3+4)'!G20+'2.รวมวชย ทุกประเภท'!G20</f>
        <v>0</v>
      </c>
      <c r="H20" s="183">
        <f>'1.1รวมยาทั้งหมด(1+2+3+4)'!H20+'2.รวมวชย ทุกประเภท'!H20</f>
        <v>0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0</v>
      </c>
      <c r="P20" s="313">
        <f t="shared" si="0"/>
        <v>0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24049.58</v>
      </c>
      <c r="D21" s="183">
        <f>'1.1รวมยาทั้งหมด(1+2+3+4)'!D21+'2.รวมวชย ทุกประเภท'!D21</f>
        <v>0</v>
      </c>
      <c r="E21" s="183">
        <f>'1.1รวมยาทั้งหมด(1+2+3+4)'!E21+'2.รวมวชย ทุกประเภท'!E21</f>
        <v>0</v>
      </c>
      <c r="F21" s="183">
        <f>'1.1รวมยาทั้งหมด(1+2+3+4)'!F21+'2.รวมวชย ทุกประเภท'!F21</f>
        <v>0</v>
      </c>
      <c r="G21" s="183">
        <f>'1.1รวมยาทั้งหมด(1+2+3+4)'!G21+'2.รวมวชย ทุกประเภท'!G21</f>
        <v>0</v>
      </c>
      <c r="H21" s="183">
        <f>'1.1รวมยาทั้งหมด(1+2+3+4)'!H21+'2.รวมวชย ทุกประเภท'!H21</f>
        <v>0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24049.58</v>
      </c>
      <c r="P21" s="313">
        <f t="shared" si="0"/>
        <v>6.7737079553111118E-2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7582.1</v>
      </c>
      <c r="D22" s="183">
        <f>'1.1รวมยาทั้งหมด(1+2+3+4)'!D22+'2.รวมวชย ทุกประเภท'!D22</f>
        <v>0</v>
      </c>
      <c r="E22" s="183">
        <f>'1.1รวมยาทั้งหมด(1+2+3+4)'!E22+'2.รวมวชย ทุกประเภท'!E22</f>
        <v>0</v>
      </c>
      <c r="F22" s="183">
        <f>'1.1รวมยาทั้งหมด(1+2+3+4)'!F22+'2.รวมวชย ทุกประเภท'!F22</f>
        <v>0</v>
      </c>
      <c r="G22" s="183">
        <f>'1.1รวมยาทั้งหมด(1+2+3+4)'!G22+'2.รวมวชย ทุกประเภท'!G22</f>
        <v>0</v>
      </c>
      <c r="H22" s="183">
        <f>'1.1รวมยาทั้งหมด(1+2+3+4)'!H22+'2.รวมวชย ทุกประเภท'!H22</f>
        <v>0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7582.1</v>
      </c>
      <c r="P22" s="313">
        <f t="shared" si="0"/>
        <v>2.1355437844637774E-2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355043.06</v>
      </c>
      <c r="D23" s="188">
        <f t="shared" ref="D23:O23" si="2">SUM(D5:D22)</f>
        <v>0</v>
      </c>
      <c r="E23" s="188">
        <f t="shared" si="2"/>
        <v>0</v>
      </c>
      <c r="F23" s="188">
        <f t="shared" si="2"/>
        <v>0</v>
      </c>
      <c r="G23" s="188">
        <f t="shared" si="2"/>
        <v>0</v>
      </c>
      <c r="H23" s="188">
        <f t="shared" si="2"/>
        <v>0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355043.06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355043.06</v>
      </c>
      <c r="D27" s="205">
        <f t="shared" ref="D27:N27" si="5">D23+D26</f>
        <v>0</v>
      </c>
      <c r="E27" s="205">
        <f t="shared" si="5"/>
        <v>0</v>
      </c>
      <c r="F27" s="205">
        <f t="shared" si="5"/>
        <v>0</v>
      </c>
      <c r="G27" s="205">
        <f t="shared" si="5"/>
        <v>0</v>
      </c>
      <c r="H27" s="205">
        <f t="shared" si="5"/>
        <v>0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355043.06</v>
      </c>
      <c r="P27" s="319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2020-08-31T04:26:12Z</cp:lastPrinted>
  <dcterms:created xsi:type="dcterms:W3CDTF">2017-10-13T14:25:05Z</dcterms:created>
  <dcterms:modified xsi:type="dcterms:W3CDTF">2020-10-28T07:12:43Z</dcterms:modified>
</cp:coreProperties>
</file>