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D:\งานคุณภาพ ปีงบ 2562\ความพึงพอใจ\ความพึงพอใจรอบที่ 2 เม.ย.62 - ก.ย.62\"/>
    </mc:Choice>
  </mc:AlternateContent>
  <xr:revisionPtr revIDLastSave="0" documentId="13_ncr:1_{462FA02F-ECCC-47BF-94B4-C4B3F449C4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ตารางที่1-3" sheetId="1" r:id="rId1"/>
    <sheet name="ตารางที่ 4" sheetId="2" r:id="rId2"/>
    <sheet name="ตารางที่ 5 OPD" sheetId="12" r:id="rId3"/>
    <sheet name="ตารางที่ 6 NCD" sheetId="17" r:id="rId4"/>
    <sheet name="ตารางที่ 7" sheetId="3" r:id="rId5"/>
    <sheet name="ตารางที่ 8 ICU" sheetId="7" r:id="rId6"/>
    <sheet name="ตารางที่ 9 PP" sheetId="6" r:id="rId7"/>
    <sheet name="ตารางที่ 10 กุมารเวช" sheetId="8" r:id="rId8"/>
    <sheet name="ตารางที่ 11 SURG" sheetId="9" r:id="rId9"/>
    <sheet name="ตารางที่ 12 Med ช" sheetId="10" r:id="rId10"/>
    <sheet name="ตารางที่ 13Med ญ" sheetId="16" r:id="rId11"/>
    <sheet name="ตารางที่ 14 LR" sheetId="14" r:id="rId12"/>
    <sheet name="ข้อเสนอแนะ" sheetId="20" r:id="rId13"/>
    <sheet name="THIP ส่ง สรพ" sheetId="15" r:id="rId14"/>
  </sheets>
  <definedNames>
    <definedName name="_xlnm.Print_Area" localSheetId="4">'ตารางที่ 7'!$A$1:$L$191</definedName>
    <definedName name="_xlnm.Print_Titles" localSheetId="7">'ตารางที่ 10 กุมารเวช'!$1:$4</definedName>
    <definedName name="_xlnm.Print_Titles" localSheetId="8">'ตารางที่ 11 SURG'!$1:$4</definedName>
    <definedName name="_xlnm.Print_Titles" localSheetId="9">'ตารางที่ 12 Med ช'!$1:$4</definedName>
    <definedName name="_xlnm.Print_Titles" localSheetId="10">'ตารางที่ 13Med ญ'!$1:$4</definedName>
    <definedName name="_xlnm.Print_Titles" localSheetId="11">'ตารางที่ 14 LR'!$1:$4</definedName>
    <definedName name="_xlnm.Print_Titles" localSheetId="6">'ตารางที่ 9 PP'!$1:$4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I55" i="3" l="1"/>
  <c r="I56" i="3"/>
  <c r="I57" i="3"/>
  <c r="I58" i="3"/>
  <c r="I54" i="3"/>
  <c r="I50" i="3"/>
  <c r="I51" i="3"/>
  <c r="I49" i="3"/>
  <c r="I41" i="3"/>
  <c r="I42" i="3"/>
  <c r="I43" i="3"/>
  <c r="I44" i="3"/>
  <c r="I45" i="3"/>
  <c r="I46" i="3"/>
  <c r="I47" i="3"/>
  <c r="I40" i="3"/>
  <c r="I33" i="3"/>
  <c r="I34" i="3"/>
  <c r="I35" i="3"/>
  <c r="I36" i="3"/>
  <c r="I32" i="3"/>
  <c r="I26" i="3"/>
  <c r="I27" i="3"/>
  <c r="I28" i="3"/>
  <c r="I29" i="3"/>
  <c r="I30" i="3"/>
  <c r="I25" i="3"/>
  <c r="I22" i="3"/>
  <c r="I23" i="3"/>
  <c r="I21" i="3"/>
  <c r="I18" i="3"/>
  <c r="I19" i="3"/>
  <c r="I17" i="3"/>
  <c r="I11" i="3"/>
  <c r="I12" i="3"/>
  <c r="I13" i="3"/>
  <c r="I14" i="3"/>
  <c r="I15" i="3"/>
  <c r="I10" i="3"/>
  <c r="I5" i="3"/>
  <c r="I8" i="3"/>
  <c r="I7" i="3"/>
  <c r="I4" i="3"/>
  <c r="I56" i="2"/>
  <c r="I57" i="2"/>
  <c r="I58" i="2"/>
  <c r="I59" i="2"/>
  <c r="I55" i="2"/>
  <c r="I51" i="2"/>
  <c r="I52" i="2"/>
  <c r="I50" i="2"/>
  <c r="I42" i="2"/>
  <c r="I43" i="2"/>
  <c r="I44" i="2"/>
  <c r="I45" i="2"/>
  <c r="I46" i="2"/>
  <c r="I47" i="2"/>
  <c r="I48" i="2"/>
  <c r="I41" i="2"/>
  <c r="I33" i="2"/>
  <c r="I34" i="2"/>
  <c r="I35" i="2"/>
  <c r="I36" i="2"/>
  <c r="I32" i="2"/>
  <c r="I26" i="2"/>
  <c r="I27" i="2"/>
  <c r="I28" i="2"/>
  <c r="I29" i="2"/>
  <c r="I30" i="2"/>
  <c r="I25" i="2"/>
  <c r="I22" i="2"/>
  <c r="I23" i="2"/>
  <c r="I21" i="2"/>
  <c r="I18" i="2"/>
  <c r="I19" i="2"/>
  <c r="I17" i="2"/>
  <c r="I12" i="2"/>
  <c r="I13" i="2"/>
  <c r="I14" i="2"/>
  <c r="I15" i="2"/>
  <c r="I11" i="2"/>
  <c r="I10" i="2"/>
  <c r="I8" i="2"/>
  <c r="I7" i="2"/>
  <c r="I5" i="2"/>
  <c r="I4" i="2"/>
  <c r="M4" i="15" l="1"/>
  <c r="G24" i="15" l="1"/>
  <c r="C4" i="15"/>
  <c r="C24" i="15"/>
  <c r="O7" i="12" l="1"/>
  <c r="N7" i="12"/>
  <c r="N5" i="12"/>
  <c r="M5" i="15" l="1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F2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M24" i="15" l="1"/>
  <c r="N6" i="14" l="1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5" i="14"/>
  <c r="N6" i="16" l="1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N5" i="16"/>
  <c r="M5" i="16"/>
  <c r="N6" i="10" l="1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N5" i="10"/>
  <c r="M5" i="10"/>
  <c r="N24" i="8" l="1"/>
  <c r="M24" i="8"/>
  <c r="N23" i="8"/>
  <c r="M23" i="8"/>
  <c r="N22" i="8"/>
  <c r="M22" i="8"/>
  <c r="N21" i="8"/>
  <c r="M21" i="8"/>
  <c r="N20" i="8"/>
  <c r="M20" i="8"/>
  <c r="N6" i="6" l="1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5" i="6"/>
  <c r="N6" i="7" l="1"/>
  <c r="N7" i="7"/>
  <c r="N8" i="7"/>
  <c r="N9" i="7"/>
  <c r="N10" i="7"/>
  <c r="N11" i="7"/>
  <c r="N12" i="7"/>
  <c r="N13" i="7"/>
  <c r="N14" i="7"/>
  <c r="M6" i="7"/>
  <c r="M7" i="7"/>
  <c r="M8" i="7"/>
  <c r="M9" i="7"/>
  <c r="M10" i="7"/>
  <c r="M11" i="7"/>
  <c r="M12" i="7"/>
  <c r="M13" i="7"/>
  <c r="M14" i="7"/>
  <c r="N5" i="7"/>
  <c r="M5" i="7"/>
  <c r="O6" i="17" l="1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O5" i="17"/>
  <c r="N5" i="17"/>
  <c r="B30" i="1" l="1"/>
  <c r="C16" i="1" l="1"/>
  <c r="B16" i="1"/>
  <c r="A24" i="15" l="1"/>
  <c r="B24" i="15"/>
  <c r="N6" i="12" l="1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O6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5" i="12"/>
  <c r="N6" i="9" l="1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5" i="9"/>
  <c r="N6" i="8" l="1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5" i="8"/>
  <c r="M24" i="9" l="1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I24" i="15" l="1"/>
  <c r="H24" i="15"/>
  <c r="M6" i="8" l="1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J24" i="15" l="1"/>
  <c r="K24" i="15"/>
  <c r="L24" i="15"/>
  <c r="M5" i="8" l="1"/>
</calcChain>
</file>

<file path=xl/sharedStrings.xml><?xml version="1.0" encoding="utf-8"?>
<sst xmlns="http://schemas.openxmlformats.org/spreadsheetml/2006/main" count="575" uniqueCount="185">
  <si>
    <t>แผนก</t>
  </si>
  <si>
    <t>จำนวนและร้อยละของผู้รับบริการ</t>
  </si>
  <si>
    <t>จำนวนผู้ตอบแบบสอบถามทั้งหมด</t>
  </si>
  <si>
    <t>จำนวน(คน)</t>
  </si>
  <si>
    <t>ระดับความพึงพอใจ</t>
  </si>
  <si>
    <t>ร้อยละ</t>
  </si>
  <si>
    <t>หมายเหตุ</t>
  </si>
  <si>
    <t>ผู้ป่วยนอก</t>
  </si>
  <si>
    <t>ผู้ป่วยใน</t>
  </si>
  <si>
    <t>ตารางที่ 1 จำนวนและร้อยละ ของผู้รับบริการแผนกผู้ป่วยในและนอกที่โรงพยาบาลกุมภวาปี</t>
  </si>
  <si>
    <t>ตารางที่ 2 จำนวนและร้อยละ ของผู้รับบริการแผนกผู้ป่วยนอกที่โรงพยาบาลกุมภวาปี</t>
  </si>
  <si>
    <t>รวม</t>
  </si>
  <si>
    <t>ตารางที่ 3 ร้อยละความพึงพอใจ ของผู้รับบริการแผนกผู้ป่วยในที่โรงพยาบาลกุมภวาปี  จำแนกรายตึก</t>
  </si>
  <si>
    <t>หอผู้ป่วยวิกฤต</t>
  </si>
  <si>
    <t>ตึกสูตินรีเวชกรรม</t>
  </si>
  <si>
    <t>ตึกกุมารเวชกรรม</t>
  </si>
  <si>
    <t>ตึกศัลยกรรม</t>
  </si>
  <si>
    <t>ห้องคลอด</t>
  </si>
  <si>
    <t>ตารางที่ 4 ข้อมูลทั่วไปผู้รับบริการที่แผนกผู้ป่วยนอก โรงพยาบาลกุมภวาปี</t>
  </si>
  <si>
    <t>ข้อมูลทั่วไป</t>
  </si>
  <si>
    <t>จำนวน</t>
  </si>
  <si>
    <t xml:space="preserve"> -  หญิง</t>
  </si>
  <si>
    <t xml:space="preserve"> -  ชาย</t>
  </si>
  <si>
    <t xml:space="preserve"> -  คู่</t>
  </si>
  <si>
    <t xml:space="preserve"> -  โสด</t>
  </si>
  <si>
    <t xml:space="preserve"> -  รับจ้าง</t>
  </si>
  <si>
    <t>จำนวนความพึงพอใจ จำแนกตามร้อยละความพึงพอใจของผู้รับบริการ</t>
  </si>
  <si>
    <t>X</t>
  </si>
  <si>
    <t>มากที่สุด</t>
  </si>
  <si>
    <t>มาก</t>
  </si>
  <si>
    <t>ปานกลาง</t>
  </si>
  <si>
    <t>น้อย</t>
  </si>
  <si>
    <t>ไม่พึงพอใจ</t>
  </si>
  <si>
    <t>การบริการที่ได้รับ</t>
  </si>
  <si>
    <t>1. การต้อนรับให้คำแนะนำของเจ้าหน้าที่เมื่อท่านมารับบริการ</t>
  </si>
  <si>
    <t>2.ความสะอาดของอาคารสถานที่ทั่วไป</t>
  </si>
  <si>
    <t>4. ความสะดวกสบายในการมาใช้บริการ</t>
  </si>
  <si>
    <t>5. การจัดคิวเข้ารับบริการ</t>
  </si>
  <si>
    <t>6.การรอคอยตั้งแต่มาถึงจนได้รับการตรวจโรค</t>
  </si>
  <si>
    <t>7.การคอยฉีดยา/ทำแผล</t>
  </si>
  <si>
    <t>8.การคอยตรวจเลือด/เอ็กซเรย์</t>
  </si>
  <si>
    <t>9. การรอคอยรับยา</t>
  </si>
  <si>
    <t>10. การได้รับคำแนะนำขั้นตอนการให้บริการ</t>
  </si>
  <si>
    <t>11.การได้รับคำแนะนำเกี่ยวกับโรค การรักษาและผลการตรวจเลือด,ปัสสาวะ,เอ็กซเรย์</t>
  </si>
  <si>
    <t>12.การได้รับคำแนะนำเกี่ยวกับการใช้ยา</t>
  </si>
  <si>
    <t>13.การได้รับคำแนะนำในการปฏิบัติตัวที่บ้าน</t>
  </si>
  <si>
    <t>14.แพทย์ให้ความสนใจฟังการเล่าประวัติการเจ็บป่วยของท่าน</t>
  </si>
  <si>
    <t>15.แพทย์ตรวจโรคของท่านอย่างตั้งใจ</t>
  </si>
  <si>
    <t>16.กิริยามารยาทของแพทย์</t>
  </si>
  <si>
    <t>17.กิริยามารยาทของพยาบาล</t>
  </si>
  <si>
    <t>18.กิริยามารยาทของเจ้าหน้าที่อื่น ๆ</t>
  </si>
  <si>
    <t>19.ดูแลให้ความช่วยเหลือจากพยาบาล</t>
  </si>
  <si>
    <t>20.การดูแลให้ความช่วยเหลือจากเจ้าหน้าที่อื่น ๆ</t>
  </si>
  <si>
    <t>1.ผู้ตอบแบบสอบถาม</t>
  </si>
  <si>
    <t xml:space="preserve"> -  ตัวผู้ป่วยเอง</t>
  </si>
  <si>
    <t xml:space="preserve"> -  ตัวผู้นำส่ง</t>
  </si>
  <si>
    <t>2.เพศ</t>
  </si>
  <si>
    <t>3.อายุ</t>
  </si>
  <si>
    <t xml:space="preserve"> -  10 - 20 ปี</t>
  </si>
  <si>
    <t xml:space="preserve"> -  21 - 30 ปี</t>
  </si>
  <si>
    <t xml:space="preserve"> -  31 - 40 ปี</t>
  </si>
  <si>
    <t xml:space="preserve"> -  41 - 50 ปี</t>
  </si>
  <si>
    <t xml:space="preserve"> -  50 ปี ขึ้นไป</t>
  </si>
  <si>
    <t xml:space="preserve"> - ประถมศึกษาหรือต่ำกว่า</t>
  </si>
  <si>
    <t xml:space="preserve"> - ปริญญาตรีหรือสูงกว่า</t>
  </si>
  <si>
    <t xml:space="preserve"> - มัธยมหรืออนุปริญญา</t>
  </si>
  <si>
    <t>5. การศึกษา</t>
  </si>
  <si>
    <t>4.สถาพภาพ</t>
  </si>
  <si>
    <t xml:space="preserve"> -  หม้าย/หย่าร้าง</t>
  </si>
  <si>
    <t>6. อาชีพ</t>
  </si>
  <si>
    <t xml:space="preserve"> -  เกษตรกรรม</t>
  </si>
  <si>
    <t xml:space="preserve"> -  ค้าขาย</t>
  </si>
  <si>
    <t xml:space="preserve"> -  รับราชการ</t>
  </si>
  <si>
    <t xml:space="preserve"> -  รัฐวิสาหกิจ</t>
  </si>
  <si>
    <t>7. ค่าใช้จ่ายในการักษา</t>
  </si>
  <si>
    <t xml:space="preserve"> -  อื่น ๆ</t>
  </si>
  <si>
    <t xml:space="preserve"> -  ชำระเงินเอง</t>
  </si>
  <si>
    <t xml:space="preserve"> -  สวัสดิการข้าราชการ/รัฐวิสาหกิจ</t>
  </si>
  <si>
    <t xml:space="preserve"> -  ประกันสังคม</t>
  </si>
  <si>
    <t xml:space="preserve"> -  บัตรประกันสุขภาพถ้วนหน้า</t>
  </si>
  <si>
    <t>8. ท่านมารับบริการที่นี่เพราะ (ตอบเพียง 1 ข้อ)</t>
  </si>
  <si>
    <t xml:space="preserve"> -  ลงทะเบียน 30 บาทที่นี่</t>
  </si>
  <si>
    <t xml:space="preserve"> -  เดินทางสะดวก</t>
  </si>
  <si>
    <t xml:space="preserve"> -  มีแพทย์ออกมาตรวจ/รักษา</t>
  </si>
  <si>
    <t xml:space="preserve"> -  บริการดี</t>
  </si>
  <si>
    <t xml:space="preserve"> -  สถานที่สะดวกสบาย</t>
  </si>
  <si>
    <t xml:space="preserve"> -  เคยมารับบริการที่นี่</t>
  </si>
  <si>
    <t>9. ถ้าญาติหรือเพื่อนของท่านป่วย ท่านจะแนะนำให้กลับมาโรงพยาบาลนี้อีกหรือไม่</t>
  </si>
  <si>
    <t xml:space="preserve"> -  แนะนำ</t>
  </si>
  <si>
    <t xml:space="preserve"> -  ไม่แนะนำ</t>
  </si>
  <si>
    <t xml:space="preserve"> -  ไม่แน่ใจ</t>
  </si>
  <si>
    <t>นี้อีกหรือไม่</t>
  </si>
  <si>
    <t>10. ถ้าท่านป่วยอีกครั้ง และสามารถเลือกโรงพยาบาลอื่นได้ท่านจะกลับมาโรงพยาบาล</t>
  </si>
  <si>
    <t xml:space="preserve"> -  มา เพราะ...........................................................................................</t>
  </si>
  <si>
    <t xml:space="preserve"> -  ผลการรักษาไม่ดี</t>
  </si>
  <si>
    <t xml:space="preserve"> -  บริการไม่ดี</t>
  </si>
  <si>
    <t xml:space="preserve"> -  อื่น ๆ </t>
  </si>
  <si>
    <t xml:space="preserve"> -  ไม่มา เพราะ......................................................................................</t>
  </si>
  <si>
    <t>ตารางที่ 5 จำนวนและร้อยละ ความพึงพอใจของผู้รับบริการแผนกผู้ป่วยนอก (งานผู้ป่วยนอก 1) โรงพยาบาลกุมภวาปี</t>
  </si>
  <si>
    <t>เด็ก</t>
  </si>
  <si>
    <t>พึงพอใจมาก - มากที่สุด</t>
  </si>
  <si>
    <t>คลินิกอายุรกรรม</t>
  </si>
  <si>
    <t>งานผู้ป่วยนอก 1</t>
  </si>
  <si>
    <t xml:space="preserve"> -  ต่ำกว่า 10  ปี</t>
  </si>
  <si>
    <t xml:space="preserve">ข้อมูลร้อยละความพึ่งพอใจของผู้ป่วยนอก ระดับ 4 และ 5 </t>
  </si>
  <si>
    <t xml:space="preserve">OPD </t>
  </si>
  <si>
    <t>NCD</t>
  </si>
  <si>
    <t xml:space="preserve">ข้อมูลร้อยละความพึ่งพอใจของผู้ป่วยใน ระดับ 4 และ 5 </t>
  </si>
  <si>
    <t>ICU</t>
  </si>
  <si>
    <t>PP</t>
  </si>
  <si>
    <t>SURG</t>
  </si>
  <si>
    <t>LR</t>
  </si>
  <si>
    <t>คน</t>
  </si>
  <si>
    <t>สูตร</t>
  </si>
  <si>
    <t>จำนวนครั้งที่ตอบแบบสอบถามข้อ 4 และ ข้อ 5</t>
  </si>
  <si>
    <t>จำนวนข้อที่ตอบแบบสอบถาม</t>
  </si>
  <si>
    <t>ตึกอายุรกรรมชาย</t>
  </si>
  <si>
    <t>ตึกอายุรกรรมหญิง</t>
  </si>
  <si>
    <t>3. ความสะอาดของห้องน้ำ ห้องส้วม</t>
  </si>
  <si>
    <t>1. การต้อนรับท่านมาถึงตึกผู้ป่วยใน</t>
  </si>
  <si>
    <t>MED ช</t>
  </si>
  <si>
    <t>MED ญ</t>
  </si>
  <si>
    <t>2.ท่านได้รับคำแนะนำโดยแพทย์ประจำตึก</t>
  </si>
  <si>
    <t>3.ท่านได้รับคำแนะนำโดยพยาบาลประจำตึก</t>
  </si>
  <si>
    <t>4.ท่านได้รับทราบผลการตรวจเลือด ปัสสาวะเอกซเรย์และเหตุผลการรักษา,การผ่าตัด,การตรวจต่างๆ</t>
  </si>
  <si>
    <t>5.กิริยามารยาทของแพทย์</t>
  </si>
  <si>
    <t>6.กิริยามารยาทของพยาบาล</t>
  </si>
  <si>
    <t>7.กิริยามารยาทของเจ้าหน้าที่อื่นๆ (พนักงานผู้ช่วย,พนักงานทำความสะอาด)</t>
  </si>
  <si>
    <t>8.ท่านมีส่วนร่วมในการตัดสินใจเกี่ยวกับการรักษาพยาบาลของท่าน</t>
  </si>
  <si>
    <t>9.ระยะเวลาที่ให้ญาติเข้าเยี่ยมได้และให้คำแนะนำเกี่ยวกับการเยี่ยม</t>
  </si>
  <si>
    <t>10.ความเอาใจใส่ของพยาบาลต่ออาการเจ็บป่วยของท่าน</t>
  </si>
  <si>
    <r>
      <t xml:space="preserve">1. </t>
    </r>
    <r>
      <rPr>
        <sz val="16"/>
        <color theme="1"/>
        <rFont val="TH SarabunPSK"/>
        <family val="2"/>
      </rPr>
      <t>แพทย์ให้ความสำคัญกับการตรวจร่างกายเพื่อการวินิจฉัยโรค</t>
    </r>
  </si>
  <si>
    <r>
      <t>2.</t>
    </r>
    <r>
      <rPr>
        <sz val="16"/>
        <color theme="1"/>
        <rFont val="TH SarabunPSK"/>
        <family val="2"/>
      </rPr>
      <t xml:space="preserve"> แพทย์ให้ข้อมูล/แนะนำวิธีการและทางเลือกในการรักษา</t>
    </r>
  </si>
  <si>
    <r>
      <t>3.</t>
    </r>
    <r>
      <rPr>
        <sz val="16"/>
        <color theme="1"/>
        <rFont val="TH SarabunPSK"/>
        <family val="2"/>
      </rPr>
      <t xml:space="preserve"> คำถามและข้อสงสัยได้รับคำตอบที่ชัดเจนจากแพทย์</t>
    </r>
  </si>
  <si>
    <r>
      <t>4.</t>
    </r>
    <r>
      <rPr>
        <sz val="16"/>
        <color theme="1"/>
        <rFont val="TH SarabunPSK"/>
        <family val="2"/>
      </rPr>
      <t xml:space="preserve"> แพทย์รับฟัง/พูดคุยให้ท่านคลายความวังกลในอาการเจ็บป่วย</t>
    </r>
  </si>
  <si>
    <r>
      <t>5.</t>
    </r>
    <r>
      <rPr>
        <sz val="16"/>
        <color theme="1"/>
        <rFont val="TH SarabunPSK"/>
        <family val="2"/>
      </rPr>
      <t xml:space="preserve"> มีโอกาสได้พูดคุยกับพยาบาลหรือเจ้าหน้าที่ เรื่องอาการเจ็บป่วย</t>
    </r>
  </si>
  <si>
    <r>
      <t>6.</t>
    </r>
    <r>
      <rPr>
        <sz val="16"/>
        <color theme="1"/>
        <rFont val="TH SarabunPSK"/>
        <family val="2"/>
      </rPr>
      <t xml:space="preserve"> พยาบาลหรือเจ้าหน้าที่สามารถตอบคำถามและข้อสงสัยได้ชัดเจน</t>
    </r>
  </si>
  <si>
    <t>7. ความเอาใจใส่ของพยาบาล ในการดูแลท่าน</t>
  </si>
  <si>
    <r>
      <t>8.</t>
    </r>
    <r>
      <rPr>
        <sz val="16"/>
        <color theme="1"/>
        <rFont val="TH SarabunPSK"/>
        <family val="2"/>
      </rPr>
      <t xml:space="preserve"> ได้มีส่วนร่วมในการตัดสินใจเรื่องการรักษา</t>
    </r>
  </si>
  <si>
    <r>
      <t>9.</t>
    </r>
    <r>
      <rPr>
        <sz val="16"/>
        <color theme="1"/>
        <rFont val="TH SarabunPSK"/>
        <family val="2"/>
      </rPr>
      <t xml:space="preserve"> ได้รับการดูแลอย่างเท่าเทียมและไม่ถูกเลือกปฏิบัติ</t>
    </r>
  </si>
  <si>
    <r>
      <t xml:space="preserve">10. </t>
    </r>
    <r>
      <rPr>
        <sz val="16"/>
        <color theme="1"/>
        <rFont val="TH SarabunPSK"/>
        <family val="2"/>
      </rPr>
      <t>ได้รับคำแนะนำขั้นตอนในการรับบริการของโรงพยาบาล</t>
    </r>
  </si>
  <si>
    <r>
      <t>11.</t>
    </r>
    <r>
      <rPr>
        <sz val="16"/>
        <color theme="1"/>
        <rFont val="TH SarabunPSK"/>
        <family val="2"/>
      </rPr>
      <t xml:space="preserve"> อาการเจ็บป่วยทั้งกายและใจได้รับการดูแลเป็นอย่างดี</t>
    </r>
  </si>
  <si>
    <r>
      <t>12.</t>
    </r>
    <r>
      <rPr>
        <sz val="16"/>
        <color theme="1"/>
        <rFont val="TH SarabunPSK"/>
        <family val="2"/>
      </rPr>
      <t xml:space="preserve"> แพทย์ผู้ให้การรักษาเปิดโอกาสให้ญาติได้ซักถาม</t>
    </r>
  </si>
  <si>
    <r>
      <t xml:space="preserve">13. </t>
    </r>
    <r>
      <rPr>
        <sz val="16"/>
        <color theme="1"/>
        <rFont val="TH SarabunPSK"/>
        <family val="2"/>
      </rPr>
      <t>ผู้ป่วยและญาติ ได้รับข้อมูลการรักษาที่เป็นประโยชน์จนสามารถดูแลตนเองได้</t>
    </r>
  </si>
  <si>
    <r>
      <t xml:space="preserve">14. </t>
    </r>
    <r>
      <rPr>
        <sz val="16"/>
        <color theme="1"/>
        <rFont val="TH SarabunPSK"/>
        <family val="2"/>
      </rPr>
      <t>ได้รับข้อมูลการใช้ยา ผลข้างเคียง และอาการที่ต้องเฝ้าระวังอย่างชัดเจน</t>
    </r>
  </si>
  <si>
    <r>
      <t>15.</t>
    </r>
    <r>
      <rPr>
        <sz val="16"/>
        <color theme="1"/>
        <rFont val="TH SarabunPSK"/>
        <family val="2"/>
      </rPr>
      <t xml:space="preserve"> ได้รับคำแนะนำอย่างชัดเจนถึงอาการผิดปกติที่ต้องกลับมาพบแพทย์ และการมาตรวจตามนัด</t>
    </r>
  </si>
  <si>
    <t>16. ความสะอาดของห้องเตียงที่ท่านนอนรักษาตัว</t>
  </si>
  <si>
    <t>17. ความสะอาดของห้องน้ำห้องส้วม</t>
  </si>
  <si>
    <t>18. ความสะอาดของเสื้อผ้า เตียงนอน อุปกรณ์เครื่องใช้ต่างๆ</t>
  </si>
  <si>
    <t>19. กิริยามารยาทของเจ้าหน้าที่อื่นๆ (พนักงานผู้ช่วย,พนักงานทำความสะอาด,เวรเปล)</t>
  </si>
  <si>
    <r>
      <t>20.</t>
    </r>
    <r>
      <rPr>
        <sz val="16"/>
        <color theme="1"/>
        <rFont val="TH SarabunPSK"/>
        <family val="2"/>
      </rPr>
      <t xml:space="preserve"> ท่านจะแนะนำผู้อื่นมาใช้บริการโรงพยาบาลแห่งนี้</t>
    </r>
  </si>
  <si>
    <t>ไม่ได้ใช้บริการ</t>
  </si>
  <si>
    <t>ตารางที่ 6 จำนวนและร้อยละ ความพึงพอใจของผู้รับบริการแผนกผู้ป่วยนอก (งานคลินิกอายุรกรรม) โรงพยาบาลกุมภวาปี</t>
  </si>
  <si>
    <t>ตารางที่ 9 ข้อมูลทั่วไปผู้รับบริการที่แผนกผู้ป่วยใน โรงพยาบาลกุมภวาปี</t>
  </si>
  <si>
    <t xml:space="preserve">    </t>
  </si>
  <si>
    <t>ตารางที่ 10  จำนวนและร้อยละ ความพึงพอใจของผู้รับบริการ (หอผู้ป่วยวิกฤต) โรงพยาบาลกุมภวาปี</t>
  </si>
  <si>
    <t>ตารางที่ 11 จำนวนและร้อยละ ความพึงพอใจของผู้รับบริการ (ตึกสูตินรีเวชกรรม) โรงพยาบาลกุมภวาปี</t>
  </si>
  <si>
    <t>ตารางที่ 12 จำนวนและร้อยละ ความพึงพอใจของผู้รับบริการ (ตึกกุมารเวชกรรม) โรงพยาบาลกุมภวาปี</t>
  </si>
  <si>
    <t>ตารางที่ 13 จำนวนและร้อยละ ความพึงพอใจของผู้รับบริการ (ตึกศัลยกรรม) โรงพยาบาลกุมภวาปี</t>
  </si>
  <si>
    <t>ตารางที่ 14 จำนวนและร้อยละ ความพึงพอใจของผู้รับบริการ (ตึกอายุรกรรมชาย) โรงพยาบาลกุมภวาปี</t>
  </si>
  <si>
    <t>ตารางที่ 15 จำนวนและร้อยละ ความพึงพอใจของผู้รับบริการ (ตึกอายุรกรรมหญิง) โรงพยาบาลกุมภวาปี</t>
  </si>
  <si>
    <t>ตารางที่ 16 จำนวนและร้อยละ ความพึงพอใจของผู้รับบริการ (ห้องคลอด) โรงพยาบาลกุมภวาปี</t>
  </si>
  <si>
    <t xml:space="preserve"> </t>
  </si>
  <si>
    <t xml:space="preserve">   </t>
  </si>
  <si>
    <t xml:space="preserve">                           </t>
  </si>
  <si>
    <t xml:space="preserve">                                                       </t>
  </si>
  <si>
    <t xml:space="preserve">       </t>
  </si>
  <si>
    <t xml:space="preserve">                     </t>
  </si>
  <si>
    <t>จำนวนครั้งที่ตอบแบบสอบถามข้อที่ 4 -5 มาลง</t>
  </si>
  <si>
    <t xml:space="preserve">ผู้ป่วยนอก </t>
  </si>
  <si>
    <t>ตอบแบบสอบถามทั้งหมด</t>
  </si>
  <si>
    <t>ตอบแบบสอบข้อ 4และ 5</t>
  </si>
  <si>
    <t>ตอบแบบสอบข้อ 4และ5</t>
  </si>
  <si>
    <t>โรงพยาบาลกุมภวาปี จังหวัดอุดรธานี ปีงบประมาณ 2562 รอบที่ 2</t>
  </si>
  <si>
    <t>สรุปภาพรวมความพึงพอใจในการรับบริการที่แผนกผู้ป่วยนอก (งานคลินิกอายุรกรรม ) =  90.43 %</t>
  </si>
  <si>
    <t>(289 คน)</t>
  </si>
  <si>
    <t>สรุปภาพรวมความพึงพอใจในการรับบริการที่แผนกผู้ป่วยใน (หอผู้ป่วยวิกฤต) =83.10 %</t>
  </si>
  <si>
    <t>(300 คน)</t>
  </si>
  <si>
    <t>สรุปภาพรวมความพึงพอใจในการรับบริการที่แผนกผู้ป่วยใน (ตึกสูตินรีเวชกรรม) = 88.88%</t>
  </si>
  <si>
    <t>สรุปภาพรวมความพึงพอใจในการรับบริการที่แผนกผู้ป่วยใน (ตึกกุมารเวชกรรม) = 86.81  %</t>
  </si>
  <si>
    <t>สรุปภาพรวมความพึงพอใจในการรับบริการที่แผนกผู้ป่วยใน (ตึกศัลยกรรม) =83.21 %</t>
  </si>
  <si>
    <t>สรุปภาพรวมความพึงพอใจในการรับบริการที่แผนกผู้ป่วยใน (ตึกอายุรกรรมชาย) = 83.58 %</t>
  </si>
  <si>
    <t>สรุปภาพรวมความพึงพอใจในการรับบริการที่แผนกผู้ป่วยใน (ตึกอายุรกรรมหญิง) =83.06%</t>
  </si>
  <si>
    <t>สรุปภาพรวมความพึงพอใจในการรับบริการที่แผนกผู้ป่วยใน (ห้องคลอด) = 81.53 %</t>
  </si>
  <si>
    <t>สรุปภาพรวมความพึงพอใจในการรับบริการที่แผนกผู้ป่วยนอก (งานผู้ป่วยนอก 1 ) = 89.54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</si>
</sst>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.0"/>
  </numFmts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color rgb="FF000000"/>
      <name val="TH SarabunPSK"/>
      <family val="2"/>
    </font>
    <font>
      <sz val="16"/>
      <color rgb="FF000000"/>
      <name val="TH SarabunPSK"/>
      <family val="2"/>
    </font>
    <font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2" fontId="1" fillId="0" borderId="0" xfId="0" applyNumberFormat="1" applyFont="1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0" xfId="0" applyFont="1"/>
    <xf numFmtId="2" fontId="1" fillId="0" borderId="1" xfId="0" applyNumberFormat="1" applyFont="1" applyBorder="1"/>
    <xf numFmtId="2" fontId="1" fillId="2" borderId="0" xfId="0" applyNumberFormat="1" applyFont="1" applyFill="1"/>
    <xf numFmtId="2" fontId="7" fillId="2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9" fillId="3" borderId="0" xfId="0" applyFont="1" applyFill="1"/>
    <xf numFmtId="0" fontId="1" fillId="3" borderId="0" xfId="0" applyFont="1" applyFill="1"/>
    <xf numFmtId="0" fontId="6" fillId="0" borderId="1" xfId="0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shrinkToFit="1"/>
    </xf>
    <xf numFmtId="1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2" fontId="7" fillId="2" borderId="0" xfId="0" applyNumberFormat="1" applyFont="1" applyFill="1"/>
    <xf numFmtId="0" fontId="1" fillId="0" borderId="0" xfId="0" applyFont="1" applyAlignment="1">
      <alignment vertical="top" wrapText="1"/>
    </xf>
    <xf numFmtId="187" fontId="4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2" fontId="13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" fontId="1" fillId="0" borderId="0" xfId="0" applyNumberFormat="1" applyFont="1"/>
    <xf numFmtId="2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2" borderId="0" xfId="0" applyFont="1" applyFill="1" applyAlignment="1">
      <alignment horizontal="left"/>
    </xf>
    <xf numFmtId="0" fontId="8" fillId="3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129540</xdr:colOff>
      <xdr:row>2</xdr:row>
      <xdr:rowOff>346710</xdr:rowOff>
    </xdr:from>
    <xdr:to>
      <xdr:col>12</xdr:col>
      <xdr:colOff>205740</xdr:colOff>
      <xdr:row>2</xdr:row>
      <xdr:rowOff>346710</xdr:rowOff>
    </xdr:to>
    <xdr:cxnSp macro="">
      <xdr:nvCxnSpPr>
        <xdr:cNvPr id="4" name="Straight Connector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6216015" y="880110"/>
          <a:ext cx="762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129540</xdr:colOff>
      <xdr:row>2</xdr:row>
      <xdr:rowOff>346710</xdr:rowOff>
    </xdr:from>
    <xdr:to>
      <xdr:col>12</xdr:col>
      <xdr:colOff>205740</xdr:colOff>
      <xdr:row>2</xdr:row>
      <xdr:rowOff>346710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6168390" y="880110"/>
          <a:ext cx="762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120015</xdr:colOff>
      <xdr:row>2</xdr:row>
      <xdr:rowOff>346710</xdr:rowOff>
    </xdr:from>
    <xdr:to>
      <xdr:col>11</xdr:col>
      <xdr:colOff>196215</xdr:colOff>
      <xdr:row>2</xdr:row>
      <xdr:rowOff>346710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6035040" y="880110"/>
          <a:ext cx="762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148590</xdr:colOff>
      <xdr:row>2</xdr:row>
      <xdr:rowOff>308610</xdr:rowOff>
    </xdr:from>
    <xdr:to>
      <xdr:col>11</xdr:col>
      <xdr:colOff>224790</xdr:colOff>
      <xdr:row>2</xdr:row>
      <xdr:rowOff>308610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>
          <a:off x="9035415" y="842010"/>
          <a:ext cx="762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129540</xdr:colOff>
      <xdr:row>2</xdr:row>
      <xdr:rowOff>375285</xdr:rowOff>
    </xdr:from>
    <xdr:to>
      <xdr:col>11</xdr:col>
      <xdr:colOff>205740</xdr:colOff>
      <xdr:row>2</xdr:row>
      <xdr:rowOff>375285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>
          <a:off x="5920740" y="984885"/>
          <a:ext cx="762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174567</xdr:colOff>
      <xdr:row>2</xdr:row>
      <xdr:rowOff>365760</xdr:rowOff>
    </xdr:from>
    <xdr:to>
      <xdr:col>11</xdr:col>
      <xdr:colOff>250767</xdr:colOff>
      <xdr:row>2</xdr:row>
      <xdr:rowOff>365760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>
          <a:off x="6022917" y="899160"/>
          <a:ext cx="762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158115</xdr:colOff>
      <xdr:row>2</xdr:row>
      <xdr:rowOff>346710</xdr:rowOff>
    </xdr:from>
    <xdr:to>
      <xdr:col>11</xdr:col>
      <xdr:colOff>234315</xdr:colOff>
      <xdr:row>2</xdr:row>
      <xdr:rowOff>346710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>
          <a:off x="6035040" y="880110"/>
          <a:ext cx="762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158115</xdr:colOff>
      <xdr:row>2</xdr:row>
      <xdr:rowOff>346710</xdr:rowOff>
    </xdr:from>
    <xdr:to>
      <xdr:col>11</xdr:col>
      <xdr:colOff>234315</xdr:colOff>
      <xdr:row>2</xdr:row>
      <xdr:rowOff>346710</xdr:rowOff>
    </xdr:to>
    <xdr:cxnSp macro="">
      <xdr:nvCxnSpPr>
        <xdr:cNvPr id="3" name="Straight Connector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6120765" y="880110"/>
          <a:ext cx="762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158115</xdr:colOff>
      <xdr:row>2</xdr:row>
      <xdr:rowOff>346710</xdr:rowOff>
    </xdr:from>
    <xdr:to>
      <xdr:col>11</xdr:col>
      <xdr:colOff>234315</xdr:colOff>
      <xdr:row>2</xdr:row>
      <xdr:rowOff>346710</xdr:rowOff>
    </xdr:to>
    <xdr:cxnSp macro="">
      <xdr:nvCxnSpPr>
        <xdr:cNvPr id="2" name="Straight Connector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>
          <a:off x="6120765" y="880110"/>
          <a:ext cx="762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158115</xdr:colOff>
      <xdr:row>2</xdr:row>
      <xdr:rowOff>356235</xdr:rowOff>
    </xdr:from>
    <xdr:to>
      <xdr:col>11</xdr:col>
      <xdr:colOff>234315</xdr:colOff>
      <xdr:row>2</xdr:row>
      <xdr:rowOff>356235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>
          <a:off x="6073140" y="889635"/>
          <a:ext cx="762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Layout" zoomScaleNormal="100" workbookViewId="0">
      <selection activeCell="C6" sqref="C6"/>
    </sheetView>
  </sheetViews>
  <sheetFormatPr defaultColWidth="8.75" defaultRowHeight="21" x14ac:dyDescent="0.35"/>
  <cols>
    <col min="1" max="1" width="18.75" style="1" customWidth="1"/>
    <col min="2" max="2" width="27.75" style="1" customWidth="1"/>
    <col min="3" max="3" width="17.375" style="1" customWidth="1"/>
    <col min="4" max="16384" width="8.75" style="1"/>
  </cols>
  <sheetData>
    <row r="1" spans="1:7" x14ac:dyDescent="0.35">
      <c r="A1" s="1" t="s">
        <v>9</v>
      </c>
    </row>
    <row r="2" spans="1:7" x14ac:dyDescent="0.35">
      <c r="A2" s="1" t="s">
        <v>173</v>
      </c>
    </row>
    <row r="3" spans="1:7" x14ac:dyDescent="0.35">
      <c r="A3" s="89" t="s">
        <v>0</v>
      </c>
      <c r="B3" s="89" t="s">
        <v>1</v>
      </c>
      <c r="C3" s="89"/>
      <c r="D3" s="89" t="s">
        <v>6</v>
      </c>
    </row>
    <row r="4" spans="1:7" x14ac:dyDescent="0.35">
      <c r="A4" s="89"/>
      <c r="B4" s="2" t="s">
        <v>2</v>
      </c>
      <c r="C4" s="2" t="s">
        <v>4</v>
      </c>
      <c r="D4" s="89"/>
    </row>
    <row r="5" spans="1:7" x14ac:dyDescent="0.35">
      <c r="A5" s="89"/>
      <c r="B5" s="2" t="s">
        <v>3</v>
      </c>
      <c r="C5" s="2" t="s">
        <v>5</v>
      </c>
      <c r="D5" s="89"/>
      <c r="G5" s="20"/>
    </row>
    <row r="6" spans="1:7" x14ac:dyDescent="0.35">
      <c r="A6" s="3" t="s">
        <v>7</v>
      </c>
      <c r="B6" s="2">
        <v>300</v>
      </c>
      <c r="C6" s="21">
        <v>89.99</v>
      </c>
      <c r="D6" s="3"/>
    </row>
    <row r="7" spans="1:7" x14ac:dyDescent="0.35">
      <c r="A7" s="3" t="s">
        <v>8</v>
      </c>
      <c r="B7" s="2">
        <v>289</v>
      </c>
      <c r="C7" s="21">
        <v>84.31</v>
      </c>
      <c r="D7" s="3"/>
    </row>
    <row r="8" spans="1:7" x14ac:dyDescent="0.35">
      <c r="C8" s="20"/>
      <c r="G8" s="20"/>
    </row>
    <row r="9" spans="1:7" x14ac:dyDescent="0.35">
      <c r="A9" s="1" t="s">
        <v>10</v>
      </c>
      <c r="G9" s="20" t="s">
        <v>154</v>
      </c>
    </row>
    <row r="10" spans="1:7" x14ac:dyDescent="0.35">
      <c r="A10" s="1" t="s">
        <v>173</v>
      </c>
      <c r="G10" s="20"/>
    </row>
    <row r="11" spans="1:7" x14ac:dyDescent="0.35">
      <c r="A11" s="89" t="s">
        <v>0</v>
      </c>
      <c r="B11" s="89" t="s">
        <v>1</v>
      </c>
      <c r="C11" s="89"/>
      <c r="D11" s="89" t="s">
        <v>6</v>
      </c>
      <c r="G11" s="20"/>
    </row>
    <row r="12" spans="1:7" x14ac:dyDescent="0.35">
      <c r="A12" s="89"/>
      <c r="B12" s="2" t="s">
        <v>2</v>
      </c>
      <c r="C12" s="2" t="s">
        <v>4</v>
      </c>
      <c r="D12" s="89"/>
      <c r="G12" s="20"/>
    </row>
    <row r="13" spans="1:7" x14ac:dyDescent="0.35">
      <c r="A13" s="89"/>
      <c r="B13" s="2" t="s">
        <v>3</v>
      </c>
      <c r="C13" s="2" t="s">
        <v>5</v>
      </c>
      <c r="D13" s="89"/>
      <c r="G13" s="20"/>
    </row>
    <row r="14" spans="1:7" x14ac:dyDescent="0.35">
      <c r="A14" s="3" t="s">
        <v>102</v>
      </c>
      <c r="B14" s="80">
        <v>150</v>
      </c>
      <c r="C14" s="21">
        <v>89.54</v>
      </c>
      <c r="D14" s="3"/>
    </row>
    <row r="15" spans="1:7" x14ac:dyDescent="0.35">
      <c r="A15" s="3" t="s">
        <v>101</v>
      </c>
      <c r="B15" s="2">
        <v>150</v>
      </c>
      <c r="C15" s="21">
        <v>90.43</v>
      </c>
      <c r="D15" s="3"/>
    </row>
    <row r="16" spans="1:7" x14ac:dyDescent="0.35">
      <c r="A16" s="4" t="s">
        <v>11</v>
      </c>
      <c r="B16" s="60">
        <f>SUM(B14:B15)</f>
        <v>300</v>
      </c>
      <c r="C16" s="61">
        <f>AVERAGE(C14:C15)</f>
        <v>89.985000000000014</v>
      </c>
      <c r="D16" s="3"/>
    </row>
    <row r="18" spans="1:4" x14ac:dyDescent="0.35">
      <c r="A18" s="1" t="s">
        <v>12</v>
      </c>
    </row>
    <row r="19" spans="1:4" x14ac:dyDescent="0.35">
      <c r="A19" s="1" t="s">
        <v>173</v>
      </c>
    </row>
    <row r="20" spans="1:4" x14ac:dyDescent="0.35">
      <c r="A20" s="89" t="s">
        <v>0</v>
      </c>
      <c r="B20" s="89" t="s">
        <v>1</v>
      </c>
      <c r="C20" s="89"/>
      <c r="D20" s="89" t="s">
        <v>6</v>
      </c>
    </row>
    <row r="21" spans="1:4" x14ac:dyDescent="0.35">
      <c r="A21" s="89"/>
      <c r="B21" s="2" t="s">
        <v>2</v>
      </c>
      <c r="C21" s="2" t="s">
        <v>4</v>
      </c>
      <c r="D21" s="89"/>
    </row>
    <row r="22" spans="1:4" x14ac:dyDescent="0.35">
      <c r="A22" s="89"/>
      <c r="B22" s="2" t="s">
        <v>3</v>
      </c>
      <c r="C22" s="2" t="s">
        <v>5</v>
      </c>
      <c r="D22" s="89"/>
    </row>
    <row r="23" spans="1:4" x14ac:dyDescent="0.35">
      <c r="A23" s="3" t="s">
        <v>13</v>
      </c>
      <c r="B23" s="25">
        <v>20</v>
      </c>
      <c r="C23" s="22">
        <v>83.1</v>
      </c>
      <c r="D23" s="3"/>
    </row>
    <row r="24" spans="1:4" x14ac:dyDescent="0.35">
      <c r="A24" s="3" t="s">
        <v>14</v>
      </c>
      <c r="B24" s="25">
        <v>49</v>
      </c>
      <c r="C24" s="22">
        <v>88.88</v>
      </c>
      <c r="D24" s="3"/>
    </row>
    <row r="25" spans="1:4" x14ac:dyDescent="0.35">
      <c r="A25" s="3" t="s">
        <v>15</v>
      </c>
      <c r="B25" s="81">
        <v>47</v>
      </c>
      <c r="C25" s="22">
        <v>86.81</v>
      </c>
      <c r="D25" s="3"/>
    </row>
    <row r="26" spans="1:4" x14ac:dyDescent="0.35">
      <c r="A26" s="3" t="s">
        <v>16</v>
      </c>
      <c r="B26" s="81">
        <v>43</v>
      </c>
      <c r="C26" s="22">
        <v>83.21</v>
      </c>
      <c r="D26" s="3"/>
    </row>
    <row r="27" spans="1:4" x14ac:dyDescent="0.35">
      <c r="A27" s="3" t="s">
        <v>116</v>
      </c>
      <c r="B27" s="25">
        <v>50</v>
      </c>
      <c r="C27" s="25">
        <v>83.58</v>
      </c>
      <c r="D27" s="3"/>
    </row>
    <row r="28" spans="1:4" x14ac:dyDescent="0.35">
      <c r="A28" s="3" t="s">
        <v>117</v>
      </c>
      <c r="B28" s="25">
        <v>50</v>
      </c>
      <c r="C28" s="22">
        <v>83.06</v>
      </c>
      <c r="D28" s="3"/>
    </row>
    <row r="29" spans="1:4" x14ac:dyDescent="0.35">
      <c r="A29" s="3" t="s">
        <v>17</v>
      </c>
      <c r="B29" s="25">
        <v>30</v>
      </c>
      <c r="C29" s="22">
        <v>81.53</v>
      </c>
      <c r="D29" s="3"/>
    </row>
    <row r="30" spans="1:4" x14ac:dyDescent="0.35">
      <c r="A30" s="4" t="s">
        <v>11</v>
      </c>
      <c r="B30" s="5">
        <f>SUM(B23:B29)</f>
        <v>289</v>
      </c>
      <c r="C30" s="33">
        <f>AVERAGE(C23:C29)</f>
        <v>84.309999999999988</v>
      </c>
      <c r="D30" s="3"/>
    </row>
  </sheetData>
  <mergeCells count="9">
    <mergeCell ref="A20:A22"/>
    <mergeCell ref="B20:C20"/>
    <mergeCell ref="D20:D22"/>
    <mergeCell ref="A3:A5"/>
    <mergeCell ref="B3:C3"/>
    <mergeCell ref="D3:D5"/>
    <mergeCell ref="A11:A13"/>
    <mergeCell ref="B11:C11"/>
    <mergeCell ref="D11:D13"/>
  </mergeCells>
  <pageMargins left="0.7" right="0.7" top="0.75" bottom="0.75" header="0.3" footer="0.3"/>
  <pageSetup paperSize="9" orientation="portrait" r:id="rId1"/>
  <headerFooter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28"/>
  <sheetViews>
    <sheetView view="pageLayout" zoomScale="90" zoomScaleNormal="100" zoomScalePageLayoutView="90" workbookViewId="0">
      <selection activeCell="U31" sqref="U31"/>
    </sheetView>
  </sheetViews>
  <sheetFormatPr defaultColWidth="9" defaultRowHeight="21" x14ac:dyDescent="0.35"/>
  <cols>
    <col min="1" max="1" width="30.125" style="9" customWidth="1"/>
    <col min="2" max="2" width="4.375" style="7" customWidth="1"/>
    <col min="3" max="3" width="5" style="7" customWidth="1"/>
    <col min="4" max="4" width="4.25" style="7" customWidth="1"/>
    <col min="5" max="5" width="5" style="7" customWidth="1"/>
    <col min="6" max="6" width="4.25" style="7" customWidth="1"/>
    <col min="7" max="7" width="5" style="1" customWidth="1"/>
    <col min="8" max="8" width="4.25" style="1" customWidth="1"/>
    <col min="9" max="9" width="5" style="1" customWidth="1"/>
    <col min="10" max="10" width="4.375" style="1" customWidth="1"/>
    <col min="11" max="13" width="5" style="1" customWidth="1"/>
    <col min="14" max="14" width="4.25" style="1" customWidth="1"/>
    <col min="15" max="16384" width="9" style="1"/>
  </cols>
  <sheetData>
    <row r="1" spans="1:18" x14ac:dyDescent="0.35">
      <c r="A1" s="1" t="s">
        <v>159</v>
      </c>
      <c r="B1" s="8"/>
      <c r="C1" s="8"/>
      <c r="D1" s="8"/>
      <c r="E1" s="8"/>
    </row>
    <row r="2" spans="1:18" x14ac:dyDescent="0.35">
      <c r="A2" s="94" t="s">
        <v>33</v>
      </c>
      <c r="B2" s="97" t="s">
        <v>26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8" ht="48" customHeight="1" x14ac:dyDescent="0.35">
      <c r="A3" s="95"/>
      <c r="B3" s="98" t="s">
        <v>28</v>
      </c>
      <c r="C3" s="98"/>
      <c r="D3" s="98" t="s">
        <v>29</v>
      </c>
      <c r="E3" s="98"/>
      <c r="F3" s="98" t="s">
        <v>30</v>
      </c>
      <c r="G3" s="98"/>
      <c r="H3" s="98" t="s">
        <v>31</v>
      </c>
      <c r="I3" s="98"/>
      <c r="J3" s="99" t="s">
        <v>32</v>
      </c>
      <c r="K3" s="99"/>
      <c r="L3" s="100" t="s">
        <v>27</v>
      </c>
      <c r="M3" s="102" t="s">
        <v>100</v>
      </c>
      <c r="N3" s="103"/>
      <c r="O3" s="23"/>
      <c r="P3" s="23"/>
    </row>
    <row r="4" spans="1:18" x14ac:dyDescent="0.35">
      <c r="A4" s="96"/>
      <c r="B4" s="48" t="s">
        <v>20</v>
      </c>
      <c r="C4" s="48" t="s">
        <v>5</v>
      </c>
      <c r="D4" s="48" t="s">
        <v>20</v>
      </c>
      <c r="E4" s="48" t="s">
        <v>5</v>
      </c>
      <c r="F4" s="48" t="s">
        <v>20</v>
      </c>
      <c r="G4" s="48" t="s">
        <v>5</v>
      </c>
      <c r="H4" s="48" t="s">
        <v>20</v>
      </c>
      <c r="I4" s="48" t="s">
        <v>5</v>
      </c>
      <c r="J4" s="48" t="s">
        <v>20</v>
      </c>
      <c r="K4" s="48" t="s">
        <v>5</v>
      </c>
      <c r="L4" s="101"/>
      <c r="M4" s="48" t="s">
        <v>20</v>
      </c>
      <c r="N4" s="48" t="s">
        <v>5</v>
      </c>
      <c r="O4" s="23"/>
      <c r="P4" s="23"/>
    </row>
    <row r="5" spans="1:18" ht="42" x14ac:dyDescent="0.35">
      <c r="A5" s="71" t="s">
        <v>131</v>
      </c>
      <c r="B5" s="11">
        <v>20</v>
      </c>
      <c r="C5" s="12">
        <v>40</v>
      </c>
      <c r="D5" s="11">
        <v>22</v>
      </c>
      <c r="E5" s="12">
        <v>44</v>
      </c>
      <c r="F5" s="11">
        <v>7</v>
      </c>
      <c r="G5" s="12">
        <v>14</v>
      </c>
      <c r="H5" s="11">
        <v>1</v>
      </c>
      <c r="I5" s="12">
        <v>2</v>
      </c>
      <c r="J5" s="11">
        <v>0</v>
      </c>
      <c r="K5" s="12">
        <v>0</v>
      </c>
      <c r="L5" s="12">
        <v>4.3529411764705879</v>
      </c>
      <c r="M5" s="11">
        <f>B5+D5</f>
        <v>42</v>
      </c>
      <c r="N5" s="11">
        <f>C5+E5</f>
        <v>84</v>
      </c>
      <c r="O5" s="23"/>
      <c r="P5" s="23"/>
      <c r="R5" s="79"/>
    </row>
    <row r="6" spans="1:18" ht="42" x14ac:dyDescent="0.35">
      <c r="A6" s="71" t="s">
        <v>132</v>
      </c>
      <c r="B6" s="11">
        <v>22</v>
      </c>
      <c r="C6" s="12">
        <v>44</v>
      </c>
      <c r="D6" s="11">
        <v>23</v>
      </c>
      <c r="E6" s="12">
        <v>46</v>
      </c>
      <c r="F6" s="11">
        <v>5</v>
      </c>
      <c r="G6" s="12">
        <v>10</v>
      </c>
      <c r="H6" s="11">
        <v>0</v>
      </c>
      <c r="I6" s="12">
        <v>0</v>
      </c>
      <c r="J6" s="11">
        <v>0</v>
      </c>
      <c r="K6" s="12">
        <v>0</v>
      </c>
      <c r="L6" s="12">
        <v>4.2941176470588234</v>
      </c>
      <c r="M6" s="11">
        <f t="shared" ref="M6:M24" si="0">B6+D6</f>
        <v>45</v>
      </c>
      <c r="N6" s="11">
        <f t="shared" ref="N6:N24" si="1">C6+E6</f>
        <v>90</v>
      </c>
      <c r="O6" s="23"/>
      <c r="P6" s="23"/>
      <c r="R6" s="79"/>
    </row>
    <row r="7" spans="1:18" ht="42" x14ac:dyDescent="0.35">
      <c r="A7" s="71" t="s">
        <v>133</v>
      </c>
      <c r="B7" s="11">
        <v>23</v>
      </c>
      <c r="C7" s="12">
        <v>46</v>
      </c>
      <c r="D7" s="11">
        <v>20</v>
      </c>
      <c r="E7" s="12">
        <v>40</v>
      </c>
      <c r="F7" s="11">
        <v>7</v>
      </c>
      <c r="G7" s="12">
        <v>14</v>
      </c>
      <c r="H7" s="11">
        <v>0</v>
      </c>
      <c r="I7" s="12">
        <v>0</v>
      </c>
      <c r="J7" s="11">
        <v>0</v>
      </c>
      <c r="K7" s="12">
        <v>0</v>
      </c>
      <c r="L7" s="12">
        <v>4.215686274509804</v>
      </c>
      <c r="M7" s="11">
        <f t="shared" si="0"/>
        <v>43</v>
      </c>
      <c r="N7" s="11">
        <f t="shared" si="1"/>
        <v>86</v>
      </c>
      <c r="O7" s="23"/>
      <c r="P7" s="23"/>
      <c r="R7" s="79"/>
    </row>
    <row r="8" spans="1:18" ht="42" x14ac:dyDescent="0.35">
      <c r="A8" s="71" t="s">
        <v>134</v>
      </c>
      <c r="B8" s="11">
        <v>16</v>
      </c>
      <c r="C8" s="12">
        <v>32</v>
      </c>
      <c r="D8" s="11">
        <v>27</v>
      </c>
      <c r="E8" s="12">
        <v>54</v>
      </c>
      <c r="F8" s="11">
        <v>7</v>
      </c>
      <c r="G8" s="12">
        <v>14</v>
      </c>
      <c r="H8" s="11">
        <v>0</v>
      </c>
      <c r="I8" s="12">
        <v>0</v>
      </c>
      <c r="J8" s="11">
        <v>0</v>
      </c>
      <c r="K8" s="12">
        <v>0</v>
      </c>
      <c r="L8" s="12">
        <v>4.2352941176470589</v>
      </c>
      <c r="M8" s="11">
        <f t="shared" si="0"/>
        <v>43</v>
      </c>
      <c r="N8" s="11">
        <f t="shared" si="1"/>
        <v>86</v>
      </c>
      <c r="O8" s="23"/>
      <c r="P8" s="23"/>
      <c r="R8" s="79"/>
    </row>
    <row r="9" spans="1:18" ht="42" x14ac:dyDescent="0.35">
      <c r="A9" s="71" t="s">
        <v>135</v>
      </c>
      <c r="B9" s="11">
        <v>16</v>
      </c>
      <c r="C9" s="12">
        <v>32</v>
      </c>
      <c r="D9" s="11">
        <v>25</v>
      </c>
      <c r="E9" s="12">
        <v>50</v>
      </c>
      <c r="F9" s="11">
        <v>7</v>
      </c>
      <c r="G9" s="12">
        <v>14</v>
      </c>
      <c r="H9" s="11">
        <v>2</v>
      </c>
      <c r="I9" s="12">
        <v>4</v>
      </c>
      <c r="J9" s="11">
        <v>0</v>
      </c>
      <c r="K9" s="12">
        <v>0</v>
      </c>
      <c r="L9" s="12">
        <v>4.215686274509804</v>
      </c>
      <c r="M9" s="11">
        <f t="shared" si="0"/>
        <v>41</v>
      </c>
      <c r="N9" s="11">
        <f t="shared" si="1"/>
        <v>82</v>
      </c>
      <c r="O9" s="23"/>
      <c r="P9" s="23"/>
      <c r="R9" s="79"/>
    </row>
    <row r="10" spans="1:18" ht="42" x14ac:dyDescent="0.35">
      <c r="A10" s="71" t="s">
        <v>136</v>
      </c>
      <c r="B10" s="11">
        <v>19</v>
      </c>
      <c r="C10" s="12">
        <v>38</v>
      </c>
      <c r="D10" s="11">
        <v>22</v>
      </c>
      <c r="E10" s="12">
        <v>44</v>
      </c>
      <c r="F10" s="11">
        <v>9</v>
      </c>
      <c r="G10" s="12">
        <v>18</v>
      </c>
      <c r="H10" s="11">
        <v>0</v>
      </c>
      <c r="I10" s="12">
        <v>0</v>
      </c>
      <c r="J10" s="11">
        <v>0</v>
      </c>
      <c r="K10" s="12">
        <v>0</v>
      </c>
      <c r="L10" s="12">
        <v>4.215686274509804</v>
      </c>
      <c r="M10" s="11">
        <f t="shared" si="0"/>
        <v>41</v>
      </c>
      <c r="N10" s="11">
        <f t="shared" si="1"/>
        <v>82</v>
      </c>
      <c r="O10" s="23"/>
      <c r="P10" s="23"/>
      <c r="R10" s="79"/>
    </row>
    <row r="11" spans="1:18" ht="42" x14ac:dyDescent="0.35">
      <c r="A11" s="71" t="s">
        <v>137</v>
      </c>
      <c r="B11" s="11">
        <v>22</v>
      </c>
      <c r="C11" s="12">
        <v>44</v>
      </c>
      <c r="D11" s="11">
        <v>21</v>
      </c>
      <c r="E11" s="12">
        <v>14</v>
      </c>
      <c r="F11" s="11">
        <v>0</v>
      </c>
      <c r="G11" s="12">
        <v>0</v>
      </c>
      <c r="H11" s="11">
        <v>0</v>
      </c>
      <c r="I11" s="12">
        <v>0</v>
      </c>
      <c r="J11" s="11">
        <v>0</v>
      </c>
      <c r="K11" s="12">
        <v>0</v>
      </c>
      <c r="L11" s="12">
        <v>4.2941176470588234</v>
      </c>
      <c r="M11" s="11">
        <f t="shared" si="0"/>
        <v>43</v>
      </c>
      <c r="N11" s="11">
        <f t="shared" si="1"/>
        <v>58</v>
      </c>
      <c r="O11" s="23"/>
      <c r="P11" s="23"/>
      <c r="R11" s="79"/>
    </row>
    <row r="12" spans="1:18" x14ac:dyDescent="0.35">
      <c r="A12" s="70" t="s">
        <v>138</v>
      </c>
      <c r="B12" s="11">
        <v>15</v>
      </c>
      <c r="C12" s="12">
        <v>30</v>
      </c>
      <c r="D12" s="11">
        <v>28</v>
      </c>
      <c r="E12" s="12">
        <v>56</v>
      </c>
      <c r="F12" s="11">
        <v>7</v>
      </c>
      <c r="G12" s="12">
        <v>14</v>
      </c>
      <c r="H12" s="11">
        <v>0</v>
      </c>
      <c r="I12" s="12">
        <v>0</v>
      </c>
      <c r="J12" s="11">
        <v>0</v>
      </c>
      <c r="K12" s="12">
        <v>0</v>
      </c>
      <c r="L12" s="12">
        <v>4.2549019607843137</v>
      </c>
      <c r="M12" s="11">
        <f t="shared" si="0"/>
        <v>43</v>
      </c>
      <c r="N12" s="11">
        <f t="shared" si="1"/>
        <v>86</v>
      </c>
      <c r="O12" s="23"/>
      <c r="P12" s="23"/>
      <c r="R12" s="79"/>
    </row>
    <row r="13" spans="1:18" ht="42" x14ac:dyDescent="0.35">
      <c r="A13" s="71" t="s">
        <v>139</v>
      </c>
      <c r="B13" s="11">
        <v>21</v>
      </c>
      <c r="C13" s="12">
        <v>42</v>
      </c>
      <c r="D13" s="11">
        <v>19</v>
      </c>
      <c r="E13" s="12">
        <v>38</v>
      </c>
      <c r="F13" s="11">
        <v>9</v>
      </c>
      <c r="G13" s="12">
        <v>18</v>
      </c>
      <c r="H13" s="11">
        <v>1</v>
      </c>
      <c r="I13" s="12">
        <v>2</v>
      </c>
      <c r="J13" s="11">
        <v>0</v>
      </c>
      <c r="K13" s="12">
        <v>0</v>
      </c>
      <c r="L13" s="12">
        <v>4.2941176470588234</v>
      </c>
      <c r="M13" s="11">
        <f t="shared" si="0"/>
        <v>40</v>
      </c>
      <c r="N13" s="11">
        <f t="shared" si="1"/>
        <v>80</v>
      </c>
      <c r="O13" s="23"/>
      <c r="P13" s="23"/>
      <c r="R13" s="79"/>
    </row>
    <row r="14" spans="1:18" ht="42" x14ac:dyDescent="0.35">
      <c r="A14" s="71" t="s">
        <v>140</v>
      </c>
      <c r="B14" s="11">
        <v>20</v>
      </c>
      <c r="C14" s="12">
        <v>40</v>
      </c>
      <c r="D14" s="11">
        <v>22</v>
      </c>
      <c r="E14" s="12">
        <v>44</v>
      </c>
      <c r="F14" s="11">
        <v>7</v>
      </c>
      <c r="G14" s="12">
        <v>14</v>
      </c>
      <c r="H14" s="11">
        <v>1</v>
      </c>
      <c r="I14" s="12">
        <v>2</v>
      </c>
      <c r="J14" s="11">
        <v>0</v>
      </c>
      <c r="K14" s="12">
        <v>0</v>
      </c>
      <c r="L14" s="12">
        <v>4.3529411764705879</v>
      </c>
      <c r="M14" s="11">
        <f t="shared" si="0"/>
        <v>42</v>
      </c>
      <c r="N14" s="11">
        <f t="shared" si="1"/>
        <v>84</v>
      </c>
      <c r="O14" s="23"/>
      <c r="P14" s="23"/>
      <c r="R14" s="79"/>
    </row>
    <row r="15" spans="1:18" ht="42" x14ac:dyDescent="0.35">
      <c r="A15" s="71" t="s">
        <v>141</v>
      </c>
      <c r="B15" s="11">
        <v>20</v>
      </c>
      <c r="C15" s="12">
        <v>40</v>
      </c>
      <c r="D15" s="11">
        <v>22</v>
      </c>
      <c r="E15" s="12">
        <v>44</v>
      </c>
      <c r="F15" s="11">
        <v>8</v>
      </c>
      <c r="G15" s="12">
        <v>16</v>
      </c>
      <c r="H15" s="11">
        <v>0</v>
      </c>
      <c r="I15" s="12">
        <v>0</v>
      </c>
      <c r="J15" s="11">
        <v>0</v>
      </c>
      <c r="K15" s="12">
        <v>0</v>
      </c>
      <c r="L15" s="12">
        <v>4.3137254901960782</v>
      </c>
      <c r="M15" s="11">
        <f t="shared" si="0"/>
        <v>42</v>
      </c>
      <c r="N15" s="11">
        <f t="shared" si="1"/>
        <v>84</v>
      </c>
      <c r="O15" s="23"/>
      <c r="P15" s="23"/>
      <c r="R15" s="79"/>
    </row>
    <row r="16" spans="1:18" ht="42" x14ac:dyDescent="0.35">
      <c r="A16" s="71" t="s">
        <v>142</v>
      </c>
      <c r="B16" s="11">
        <v>18</v>
      </c>
      <c r="C16" s="12">
        <v>36</v>
      </c>
      <c r="D16" s="11">
        <v>26</v>
      </c>
      <c r="E16" s="12">
        <v>52</v>
      </c>
      <c r="F16" s="11">
        <v>6</v>
      </c>
      <c r="G16" s="12">
        <v>12</v>
      </c>
      <c r="H16" s="11">
        <v>0</v>
      </c>
      <c r="I16" s="12">
        <v>0</v>
      </c>
      <c r="J16" s="11">
        <v>0</v>
      </c>
      <c r="K16" s="12">
        <v>0</v>
      </c>
      <c r="L16" s="12">
        <v>4.2941176470588234</v>
      </c>
      <c r="M16" s="11">
        <f t="shared" si="0"/>
        <v>44</v>
      </c>
      <c r="N16" s="11">
        <f t="shared" si="1"/>
        <v>88</v>
      </c>
      <c r="O16" s="23"/>
      <c r="P16" s="23"/>
      <c r="R16" s="79"/>
    </row>
    <row r="17" spans="1:18" ht="63" x14ac:dyDescent="0.35">
      <c r="A17" s="71" t="s">
        <v>143</v>
      </c>
      <c r="B17" s="11">
        <v>20</v>
      </c>
      <c r="C17" s="12">
        <v>40</v>
      </c>
      <c r="D17" s="11">
        <v>24</v>
      </c>
      <c r="E17" s="12">
        <v>48</v>
      </c>
      <c r="F17" s="11">
        <v>6</v>
      </c>
      <c r="G17" s="12">
        <v>12</v>
      </c>
      <c r="H17" s="11">
        <v>0</v>
      </c>
      <c r="I17" s="12">
        <v>0</v>
      </c>
      <c r="J17" s="11">
        <v>0</v>
      </c>
      <c r="K17" s="12">
        <v>0</v>
      </c>
      <c r="L17" s="12">
        <v>4.2941176470588234</v>
      </c>
      <c r="M17" s="11">
        <f t="shared" si="0"/>
        <v>44</v>
      </c>
      <c r="N17" s="11">
        <f t="shared" si="1"/>
        <v>88</v>
      </c>
      <c r="O17" s="23"/>
      <c r="P17" s="23"/>
      <c r="R17" s="79"/>
    </row>
    <row r="18" spans="1:18" ht="42" x14ac:dyDescent="0.35">
      <c r="A18" s="71" t="s">
        <v>144</v>
      </c>
      <c r="B18" s="11">
        <v>23</v>
      </c>
      <c r="C18" s="12">
        <v>46</v>
      </c>
      <c r="D18" s="11">
        <v>24</v>
      </c>
      <c r="E18" s="12">
        <v>48</v>
      </c>
      <c r="F18" s="11">
        <v>3</v>
      </c>
      <c r="G18" s="12">
        <v>6</v>
      </c>
      <c r="H18" s="11">
        <v>0</v>
      </c>
      <c r="I18" s="12">
        <v>0</v>
      </c>
      <c r="J18" s="11">
        <v>0</v>
      </c>
      <c r="K18" s="12">
        <v>0</v>
      </c>
      <c r="L18" s="12">
        <v>4.2549019607843137</v>
      </c>
      <c r="M18" s="11">
        <f t="shared" si="0"/>
        <v>47</v>
      </c>
      <c r="N18" s="11">
        <f t="shared" si="1"/>
        <v>94</v>
      </c>
      <c r="O18" s="23"/>
      <c r="P18" s="23"/>
      <c r="R18" s="79"/>
    </row>
    <row r="19" spans="1:18" ht="63" x14ac:dyDescent="0.35">
      <c r="A19" s="71" t="s">
        <v>145</v>
      </c>
      <c r="B19" s="11">
        <v>19</v>
      </c>
      <c r="C19" s="12">
        <v>38</v>
      </c>
      <c r="D19" s="11">
        <v>25</v>
      </c>
      <c r="E19" s="12">
        <v>50</v>
      </c>
      <c r="F19" s="11">
        <v>4</v>
      </c>
      <c r="G19" s="12">
        <v>8</v>
      </c>
      <c r="H19" s="11">
        <v>2</v>
      </c>
      <c r="I19" s="12">
        <v>4</v>
      </c>
      <c r="J19" s="11">
        <v>0</v>
      </c>
      <c r="K19" s="12">
        <v>0</v>
      </c>
      <c r="L19" s="12">
        <v>4.333333333333333</v>
      </c>
      <c r="M19" s="11">
        <f t="shared" si="0"/>
        <v>44</v>
      </c>
      <c r="N19" s="11">
        <f t="shared" si="1"/>
        <v>88</v>
      </c>
      <c r="O19" s="23"/>
      <c r="P19" s="23"/>
      <c r="R19" s="79"/>
    </row>
    <row r="20" spans="1:18" ht="42" x14ac:dyDescent="0.35">
      <c r="A20" s="71" t="s">
        <v>146</v>
      </c>
      <c r="B20" s="11">
        <v>14</v>
      </c>
      <c r="C20" s="12">
        <v>28</v>
      </c>
      <c r="D20" s="11">
        <v>21</v>
      </c>
      <c r="E20" s="12">
        <v>42</v>
      </c>
      <c r="F20" s="11">
        <v>14</v>
      </c>
      <c r="G20" s="12">
        <v>28</v>
      </c>
      <c r="H20" s="11">
        <v>1</v>
      </c>
      <c r="I20" s="12">
        <v>2</v>
      </c>
      <c r="J20" s="11">
        <v>0</v>
      </c>
      <c r="K20" s="12">
        <v>0</v>
      </c>
      <c r="L20" s="12">
        <v>4.2549019607843137</v>
      </c>
      <c r="M20" s="11">
        <f t="shared" si="0"/>
        <v>35</v>
      </c>
      <c r="N20" s="11">
        <f t="shared" si="1"/>
        <v>70</v>
      </c>
      <c r="O20" s="23"/>
      <c r="P20" s="23"/>
      <c r="R20" s="79"/>
    </row>
    <row r="21" spans="1:18" x14ac:dyDescent="0.35">
      <c r="A21" s="70" t="s">
        <v>147</v>
      </c>
      <c r="B21" s="11">
        <v>15</v>
      </c>
      <c r="C21" s="12">
        <v>30</v>
      </c>
      <c r="D21" s="11">
        <v>10</v>
      </c>
      <c r="E21" s="12">
        <v>20</v>
      </c>
      <c r="F21" s="11">
        <v>17</v>
      </c>
      <c r="G21" s="12">
        <v>34</v>
      </c>
      <c r="H21" s="11">
        <v>6</v>
      </c>
      <c r="I21" s="12">
        <v>12</v>
      </c>
      <c r="J21" s="11">
        <v>1</v>
      </c>
      <c r="K21" s="12">
        <v>2</v>
      </c>
      <c r="L21" s="12">
        <v>4.0784313725490193</v>
      </c>
      <c r="M21" s="11">
        <f t="shared" si="0"/>
        <v>25</v>
      </c>
      <c r="N21" s="11">
        <f t="shared" si="1"/>
        <v>50</v>
      </c>
      <c r="O21" s="23"/>
      <c r="P21" s="23"/>
      <c r="R21" s="79"/>
    </row>
    <row r="22" spans="1:18" ht="42" x14ac:dyDescent="0.35">
      <c r="A22" s="71" t="s">
        <v>148</v>
      </c>
      <c r="B22" s="11">
        <v>15</v>
      </c>
      <c r="C22" s="12">
        <v>30</v>
      </c>
      <c r="D22" s="11">
        <v>17</v>
      </c>
      <c r="E22" s="12">
        <v>34</v>
      </c>
      <c r="F22" s="11">
        <v>16</v>
      </c>
      <c r="G22" s="12">
        <v>32</v>
      </c>
      <c r="H22" s="11">
        <v>2</v>
      </c>
      <c r="I22" s="12">
        <v>4</v>
      </c>
      <c r="J22" s="11">
        <v>0</v>
      </c>
      <c r="K22" s="12">
        <v>0</v>
      </c>
      <c r="L22" s="12">
        <v>4.1568627450980395</v>
      </c>
      <c r="M22" s="11">
        <f t="shared" si="0"/>
        <v>32</v>
      </c>
      <c r="N22" s="11">
        <f t="shared" si="1"/>
        <v>64</v>
      </c>
      <c r="O22" s="23"/>
      <c r="P22" s="23"/>
      <c r="R22" s="79"/>
    </row>
    <row r="23" spans="1:18" ht="63" x14ac:dyDescent="0.35">
      <c r="A23" s="71" t="s">
        <v>149</v>
      </c>
      <c r="B23" s="11">
        <v>19</v>
      </c>
      <c r="C23" s="12">
        <v>38</v>
      </c>
      <c r="D23" s="11">
        <v>19</v>
      </c>
      <c r="E23" s="12">
        <v>38</v>
      </c>
      <c r="F23" s="11">
        <v>12</v>
      </c>
      <c r="G23" s="12">
        <v>24</v>
      </c>
      <c r="H23" s="11">
        <v>0</v>
      </c>
      <c r="I23" s="12">
        <v>0</v>
      </c>
      <c r="J23" s="11">
        <v>0</v>
      </c>
      <c r="K23" s="12">
        <v>0</v>
      </c>
      <c r="L23" s="12">
        <v>4.2549019607843137</v>
      </c>
      <c r="M23" s="11">
        <f t="shared" si="0"/>
        <v>38</v>
      </c>
      <c r="N23" s="11">
        <f t="shared" si="1"/>
        <v>76</v>
      </c>
      <c r="O23" s="23"/>
      <c r="P23" s="23"/>
      <c r="R23" s="79"/>
    </row>
    <row r="24" spans="1:18" ht="42" x14ac:dyDescent="0.35">
      <c r="A24" s="71" t="s">
        <v>150</v>
      </c>
      <c r="B24" s="49">
        <v>18</v>
      </c>
      <c r="C24" s="12">
        <v>36</v>
      </c>
      <c r="D24" s="11">
        <v>28</v>
      </c>
      <c r="E24" s="12">
        <v>56</v>
      </c>
      <c r="F24" s="11">
        <v>4</v>
      </c>
      <c r="G24" s="12">
        <v>8</v>
      </c>
      <c r="H24" s="11">
        <v>0</v>
      </c>
      <c r="I24" s="12">
        <v>0</v>
      </c>
      <c r="J24" s="11">
        <v>0</v>
      </c>
      <c r="K24" s="12">
        <v>0</v>
      </c>
      <c r="L24" s="12">
        <v>4.3529411764705879</v>
      </c>
      <c r="M24" s="11">
        <f t="shared" si="0"/>
        <v>46</v>
      </c>
      <c r="N24" s="11">
        <f t="shared" si="1"/>
        <v>92</v>
      </c>
      <c r="O24" s="23"/>
      <c r="P24" s="23"/>
      <c r="R24" s="79"/>
    </row>
    <row r="25" spans="1:18" x14ac:dyDescent="0.35">
      <c r="A25" s="50"/>
      <c r="B25" s="58"/>
      <c r="C25" s="52"/>
      <c r="D25" s="51"/>
      <c r="E25" s="52"/>
      <c r="F25" s="51"/>
      <c r="G25" s="52"/>
      <c r="H25" s="51"/>
      <c r="I25" s="52"/>
      <c r="J25" s="51"/>
      <c r="K25" s="52"/>
      <c r="L25" s="53"/>
      <c r="M25" s="51"/>
      <c r="N25" s="52"/>
      <c r="O25" s="23"/>
      <c r="P25" s="23"/>
    </row>
    <row r="26" spans="1:18" x14ac:dyDescent="0.35">
      <c r="A26" s="93" t="s">
        <v>181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8" x14ac:dyDescent="0.35">
      <c r="A27" s="1"/>
      <c r="B27" s="1"/>
      <c r="C27" s="1"/>
      <c r="D27" s="1"/>
      <c r="E27" s="1"/>
      <c r="F27" s="1"/>
    </row>
    <row r="28" spans="1:18" x14ac:dyDescent="0.35">
      <c r="A28" s="1"/>
      <c r="B28" s="1"/>
      <c r="C28" s="1"/>
      <c r="D28" s="1"/>
      <c r="E28" s="1"/>
      <c r="F28" s="1"/>
    </row>
  </sheetData>
  <mergeCells count="10">
    <mergeCell ref="A26:N26"/>
    <mergeCell ref="A2:A4"/>
    <mergeCell ref="B2:N2"/>
    <mergeCell ref="B3:C3"/>
    <mergeCell ref="D3:E3"/>
    <mergeCell ref="F3:G3"/>
    <mergeCell ref="H3:I3"/>
    <mergeCell ref="J3:K3"/>
    <mergeCell ref="L3:L4"/>
    <mergeCell ref="M3:N3"/>
  </mergeCells>
  <pageMargins left="0.31496062992125984" right="0.11811023622047245" top="0.74803149606299213" bottom="0.15748031496062992" header="0.31496062992125984" footer="0.31496062992125984"/>
  <pageSetup paperSize="9" orientation="portrait" r:id="rId1"/>
  <headerFooter>
    <oddHeader>&amp;R15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28"/>
  <sheetViews>
    <sheetView view="pageLayout" zoomScale="90" zoomScaleNormal="100" zoomScalePageLayoutView="90" workbookViewId="0">
      <selection activeCell="O23" sqref="O23"/>
    </sheetView>
  </sheetViews>
  <sheetFormatPr defaultColWidth="9" defaultRowHeight="21" x14ac:dyDescent="0.35"/>
  <cols>
    <col min="1" max="1" width="30.25" style="9" customWidth="1"/>
    <col min="2" max="2" width="4.375" style="7" customWidth="1"/>
    <col min="3" max="3" width="5" style="7" customWidth="1"/>
    <col min="4" max="4" width="4.25" style="7" customWidth="1"/>
    <col min="5" max="5" width="5" style="7" customWidth="1"/>
    <col min="6" max="6" width="4.25" style="7" customWidth="1"/>
    <col min="7" max="7" width="5" style="1" customWidth="1"/>
    <col min="8" max="8" width="4.25" style="1" customWidth="1"/>
    <col min="9" max="9" width="5" style="1" customWidth="1"/>
    <col min="10" max="10" width="4.375" style="1" customWidth="1"/>
    <col min="11" max="13" width="5" style="1" customWidth="1"/>
    <col min="14" max="14" width="4.25" style="1" customWidth="1"/>
    <col min="15" max="16384" width="9" style="1"/>
  </cols>
  <sheetData>
    <row r="1" spans="1:18" x14ac:dyDescent="0.35">
      <c r="A1" s="1" t="s">
        <v>160</v>
      </c>
      <c r="B1" s="8"/>
      <c r="C1" s="8"/>
      <c r="D1" s="8"/>
      <c r="E1" s="8"/>
    </row>
    <row r="2" spans="1:18" x14ac:dyDescent="0.35">
      <c r="A2" s="94" t="s">
        <v>33</v>
      </c>
      <c r="B2" s="97" t="s">
        <v>26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8" ht="48" customHeight="1" x14ac:dyDescent="0.35">
      <c r="A3" s="95"/>
      <c r="B3" s="98" t="s">
        <v>28</v>
      </c>
      <c r="C3" s="98"/>
      <c r="D3" s="98" t="s">
        <v>29</v>
      </c>
      <c r="E3" s="98"/>
      <c r="F3" s="98" t="s">
        <v>30</v>
      </c>
      <c r="G3" s="98"/>
      <c r="H3" s="98" t="s">
        <v>31</v>
      </c>
      <c r="I3" s="98"/>
      <c r="J3" s="99" t="s">
        <v>32</v>
      </c>
      <c r="K3" s="99"/>
      <c r="L3" s="100" t="s">
        <v>27</v>
      </c>
      <c r="M3" s="102" t="s">
        <v>100</v>
      </c>
      <c r="N3" s="103"/>
      <c r="O3" s="23"/>
      <c r="P3" s="23"/>
    </row>
    <row r="4" spans="1:18" x14ac:dyDescent="0.35">
      <c r="A4" s="96"/>
      <c r="B4" s="48" t="s">
        <v>20</v>
      </c>
      <c r="C4" s="48" t="s">
        <v>5</v>
      </c>
      <c r="D4" s="48" t="s">
        <v>20</v>
      </c>
      <c r="E4" s="48" t="s">
        <v>5</v>
      </c>
      <c r="F4" s="48" t="s">
        <v>20</v>
      </c>
      <c r="G4" s="48" t="s">
        <v>5</v>
      </c>
      <c r="H4" s="48" t="s">
        <v>20</v>
      </c>
      <c r="I4" s="48" t="s">
        <v>5</v>
      </c>
      <c r="J4" s="48" t="s">
        <v>20</v>
      </c>
      <c r="K4" s="48" t="s">
        <v>5</v>
      </c>
      <c r="L4" s="101"/>
      <c r="M4" s="48" t="s">
        <v>20</v>
      </c>
      <c r="N4" s="48" t="s">
        <v>5</v>
      </c>
      <c r="O4" s="23"/>
      <c r="P4" s="23"/>
    </row>
    <row r="5" spans="1:18" ht="42" x14ac:dyDescent="0.35">
      <c r="A5" s="71" t="s">
        <v>131</v>
      </c>
      <c r="B5" s="11">
        <v>21</v>
      </c>
      <c r="C5" s="12">
        <v>42</v>
      </c>
      <c r="D5" s="11">
        <v>25</v>
      </c>
      <c r="E5" s="12">
        <v>50</v>
      </c>
      <c r="F5" s="11">
        <v>4</v>
      </c>
      <c r="G5" s="21">
        <v>8</v>
      </c>
      <c r="H5" s="11">
        <v>0</v>
      </c>
      <c r="I5" s="12">
        <v>0</v>
      </c>
      <c r="J5" s="11">
        <v>0</v>
      </c>
      <c r="K5" s="12">
        <v>0</v>
      </c>
      <c r="L5" s="12">
        <v>4.2203389830508478</v>
      </c>
      <c r="M5" s="11">
        <f>B5+D5</f>
        <v>46</v>
      </c>
      <c r="N5" s="11">
        <f>C5+E5</f>
        <v>92</v>
      </c>
      <c r="O5" s="23"/>
      <c r="P5" s="23"/>
      <c r="R5" s="79"/>
    </row>
    <row r="6" spans="1:18" ht="42" x14ac:dyDescent="0.35">
      <c r="A6" s="71" t="s">
        <v>132</v>
      </c>
      <c r="B6" s="11">
        <v>20</v>
      </c>
      <c r="C6" s="12">
        <v>40</v>
      </c>
      <c r="D6" s="11">
        <v>26</v>
      </c>
      <c r="E6" s="12">
        <v>52</v>
      </c>
      <c r="F6" s="11">
        <v>3</v>
      </c>
      <c r="G6" s="21">
        <v>6</v>
      </c>
      <c r="H6" s="11">
        <v>1</v>
      </c>
      <c r="I6" s="12">
        <v>2</v>
      </c>
      <c r="J6" s="11">
        <v>0</v>
      </c>
      <c r="K6" s="12">
        <v>0</v>
      </c>
      <c r="L6" s="12">
        <v>4.1525423728813555</v>
      </c>
      <c r="M6" s="11">
        <f t="shared" ref="M6:M24" si="0">B6+D6</f>
        <v>46</v>
      </c>
      <c r="N6" s="11">
        <f t="shared" ref="N6:N24" si="1">C6+E6</f>
        <v>92</v>
      </c>
      <c r="O6" s="23"/>
      <c r="P6" s="23"/>
      <c r="R6" s="79"/>
    </row>
    <row r="7" spans="1:18" ht="42" x14ac:dyDescent="0.35">
      <c r="A7" s="71" t="s">
        <v>133</v>
      </c>
      <c r="B7" s="11">
        <v>18</v>
      </c>
      <c r="C7" s="12">
        <v>36</v>
      </c>
      <c r="D7" s="11">
        <v>24</v>
      </c>
      <c r="E7" s="12">
        <v>48</v>
      </c>
      <c r="F7" s="11">
        <v>7</v>
      </c>
      <c r="G7" s="21">
        <v>14</v>
      </c>
      <c r="H7" s="11">
        <v>1</v>
      </c>
      <c r="I7" s="12">
        <v>2</v>
      </c>
      <c r="J7" s="11">
        <v>0</v>
      </c>
      <c r="K7" s="12">
        <v>0</v>
      </c>
      <c r="L7" s="12">
        <v>4.1355932203389827</v>
      </c>
      <c r="M7" s="11">
        <f t="shared" si="0"/>
        <v>42</v>
      </c>
      <c r="N7" s="11">
        <f t="shared" si="1"/>
        <v>84</v>
      </c>
      <c r="O7" s="23"/>
      <c r="P7" s="23"/>
      <c r="R7" s="79"/>
    </row>
    <row r="8" spans="1:18" ht="42" x14ac:dyDescent="0.35">
      <c r="A8" s="71" t="s">
        <v>134</v>
      </c>
      <c r="B8" s="11">
        <v>14</v>
      </c>
      <c r="C8" s="12">
        <v>28</v>
      </c>
      <c r="D8" s="11">
        <v>27</v>
      </c>
      <c r="E8" s="12">
        <v>54</v>
      </c>
      <c r="F8" s="11">
        <v>6</v>
      </c>
      <c r="G8" s="21">
        <v>12</v>
      </c>
      <c r="H8" s="11">
        <v>3</v>
      </c>
      <c r="I8" s="12">
        <v>6</v>
      </c>
      <c r="J8" s="11">
        <v>0</v>
      </c>
      <c r="K8" s="12">
        <v>0</v>
      </c>
      <c r="L8" s="12">
        <v>4.1864406779661021</v>
      </c>
      <c r="M8" s="11">
        <f t="shared" si="0"/>
        <v>41</v>
      </c>
      <c r="N8" s="11">
        <f t="shared" si="1"/>
        <v>82</v>
      </c>
      <c r="O8" s="23"/>
      <c r="P8" s="23"/>
      <c r="R8" s="79"/>
    </row>
    <row r="9" spans="1:18" ht="42" x14ac:dyDescent="0.35">
      <c r="A9" s="71" t="s">
        <v>135</v>
      </c>
      <c r="B9" s="11">
        <v>17</v>
      </c>
      <c r="C9" s="12">
        <v>34</v>
      </c>
      <c r="D9" s="11">
        <v>23</v>
      </c>
      <c r="E9" s="12">
        <v>46</v>
      </c>
      <c r="F9" s="11">
        <v>9</v>
      </c>
      <c r="G9" s="21">
        <v>18</v>
      </c>
      <c r="H9" s="11">
        <v>1</v>
      </c>
      <c r="I9" s="12">
        <v>2</v>
      </c>
      <c r="J9" s="11">
        <v>0</v>
      </c>
      <c r="K9" s="12">
        <v>0</v>
      </c>
      <c r="L9" s="12">
        <v>4.1355932203389827</v>
      </c>
      <c r="M9" s="11">
        <f t="shared" si="0"/>
        <v>40</v>
      </c>
      <c r="N9" s="11">
        <f t="shared" si="1"/>
        <v>80</v>
      </c>
      <c r="O9" s="23"/>
      <c r="P9" s="23"/>
      <c r="R9" s="79"/>
    </row>
    <row r="10" spans="1:18" ht="42" x14ac:dyDescent="0.35">
      <c r="A10" s="71" t="s">
        <v>136</v>
      </c>
      <c r="B10" s="11">
        <v>14</v>
      </c>
      <c r="C10" s="12">
        <v>28</v>
      </c>
      <c r="D10" s="11">
        <v>28</v>
      </c>
      <c r="E10" s="12">
        <v>56</v>
      </c>
      <c r="F10" s="11">
        <v>8</v>
      </c>
      <c r="G10" s="21">
        <v>16</v>
      </c>
      <c r="H10" s="11">
        <v>0</v>
      </c>
      <c r="I10" s="12">
        <v>0</v>
      </c>
      <c r="J10" s="11">
        <v>0</v>
      </c>
      <c r="K10" s="12">
        <v>0</v>
      </c>
      <c r="L10" s="12">
        <v>4.1525423728813555</v>
      </c>
      <c r="M10" s="11">
        <f t="shared" si="0"/>
        <v>42</v>
      </c>
      <c r="N10" s="11">
        <f t="shared" si="1"/>
        <v>84</v>
      </c>
      <c r="O10" s="23"/>
      <c r="P10" s="23"/>
      <c r="R10" s="79"/>
    </row>
    <row r="11" spans="1:18" ht="42" x14ac:dyDescent="0.35">
      <c r="A11" s="71" t="s">
        <v>137</v>
      </c>
      <c r="B11" s="11">
        <v>19</v>
      </c>
      <c r="C11" s="12">
        <v>38</v>
      </c>
      <c r="D11" s="11">
        <v>27</v>
      </c>
      <c r="E11" s="12">
        <v>54</v>
      </c>
      <c r="F11" s="11">
        <v>4</v>
      </c>
      <c r="G11" s="21">
        <v>8</v>
      </c>
      <c r="H11" s="11">
        <v>0</v>
      </c>
      <c r="I11" s="12">
        <v>0</v>
      </c>
      <c r="J11" s="11">
        <v>0</v>
      </c>
      <c r="K11" s="12">
        <v>0</v>
      </c>
      <c r="L11" s="12">
        <v>4.1355932203389827</v>
      </c>
      <c r="M11" s="11">
        <f t="shared" si="0"/>
        <v>46</v>
      </c>
      <c r="N11" s="11">
        <f t="shared" si="1"/>
        <v>92</v>
      </c>
      <c r="O11" s="23"/>
      <c r="P11" s="23"/>
      <c r="R11" s="79"/>
    </row>
    <row r="12" spans="1:18" x14ac:dyDescent="0.35">
      <c r="A12" s="70" t="s">
        <v>138</v>
      </c>
      <c r="B12" s="11">
        <v>15</v>
      </c>
      <c r="C12" s="12">
        <v>30</v>
      </c>
      <c r="D12" s="11">
        <v>27</v>
      </c>
      <c r="E12" s="12">
        <v>54</v>
      </c>
      <c r="F12" s="11">
        <v>8</v>
      </c>
      <c r="G12" s="21">
        <v>16</v>
      </c>
      <c r="H12" s="11">
        <v>0</v>
      </c>
      <c r="I12" s="12">
        <v>0</v>
      </c>
      <c r="J12" s="11">
        <v>0</v>
      </c>
      <c r="K12" s="12">
        <v>0</v>
      </c>
      <c r="L12" s="12">
        <v>4.0677966101694913</v>
      </c>
      <c r="M12" s="11">
        <f t="shared" si="0"/>
        <v>42</v>
      </c>
      <c r="N12" s="11">
        <f t="shared" si="1"/>
        <v>84</v>
      </c>
      <c r="O12" s="23"/>
      <c r="P12" s="23"/>
      <c r="R12" s="79"/>
    </row>
    <row r="13" spans="1:18" ht="42" x14ac:dyDescent="0.35">
      <c r="A13" s="71" t="s">
        <v>139</v>
      </c>
      <c r="B13" s="11">
        <v>19</v>
      </c>
      <c r="C13" s="12">
        <v>38</v>
      </c>
      <c r="D13" s="11">
        <v>29</v>
      </c>
      <c r="E13" s="12">
        <v>58</v>
      </c>
      <c r="F13" s="11">
        <v>2</v>
      </c>
      <c r="G13" s="21">
        <v>4</v>
      </c>
      <c r="H13" s="11">
        <v>0</v>
      </c>
      <c r="I13" s="12">
        <v>0</v>
      </c>
      <c r="J13" s="11">
        <v>0</v>
      </c>
      <c r="K13" s="12">
        <v>0</v>
      </c>
      <c r="L13" s="12">
        <v>4.101694915254237</v>
      </c>
      <c r="M13" s="11">
        <f t="shared" si="0"/>
        <v>48</v>
      </c>
      <c r="N13" s="11">
        <f t="shared" si="1"/>
        <v>96</v>
      </c>
      <c r="O13" s="23"/>
      <c r="P13" s="23"/>
      <c r="R13" s="79"/>
    </row>
    <row r="14" spans="1:18" ht="42" x14ac:dyDescent="0.35">
      <c r="A14" s="71" t="s">
        <v>140</v>
      </c>
      <c r="B14" s="11">
        <v>17</v>
      </c>
      <c r="C14" s="12">
        <v>34</v>
      </c>
      <c r="D14" s="11">
        <v>23</v>
      </c>
      <c r="E14" s="12">
        <v>46</v>
      </c>
      <c r="F14" s="11">
        <v>9</v>
      </c>
      <c r="G14" s="21">
        <v>18</v>
      </c>
      <c r="H14" s="11">
        <v>1</v>
      </c>
      <c r="I14" s="12">
        <v>2</v>
      </c>
      <c r="J14" s="11">
        <v>0</v>
      </c>
      <c r="K14" s="12">
        <v>0</v>
      </c>
      <c r="L14" s="12">
        <v>4.2203389830508478</v>
      </c>
      <c r="M14" s="11">
        <f t="shared" si="0"/>
        <v>40</v>
      </c>
      <c r="N14" s="11">
        <f t="shared" si="1"/>
        <v>80</v>
      </c>
      <c r="O14" s="23"/>
      <c r="P14" s="23"/>
      <c r="R14" s="79"/>
    </row>
    <row r="15" spans="1:18" ht="42" x14ac:dyDescent="0.35">
      <c r="A15" s="71" t="s">
        <v>141</v>
      </c>
      <c r="B15" s="11">
        <v>19</v>
      </c>
      <c r="C15" s="12">
        <v>38</v>
      </c>
      <c r="D15" s="11">
        <v>25</v>
      </c>
      <c r="E15" s="12">
        <v>50</v>
      </c>
      <c r="F15" s="11">
        <v>6</v>
      </c>
      <c r="G15" s="21">
        <v>12</v>
      </c>
      <c r="H15" s="11">
        <v>0</v>
      </c>
      <c r="I15" s="12">
        <v>0</v>
      </c>
      <c r="J15" s="11">
        <v>0</v>
      </c>
      <c r="K15" s="12">
        <v>0</v>
      </c>
      <c r="L15" s="12">
        <v>4.1186440677966099</v>
      </c>
      <c r="M15" s="11">
        <f t="shared" si="0"/>
        <v>44</v>
      </c>
      <c r="N15" s="11">
        <f t="shared" si="1"/>
        <v>88</v>
      </c>
      <c r="O15" s="23"/>
      <c r="P15" s="23"/>
      <c r="R15" s="79"/>
    </row>
    <row r="16" spans="1:18" ht="42" x14ac:dyDescent="0.35">
      <c r="A16" s="71" t="s">
        <v>142</v>
      </c>
      <c r="B16" s="11">
        <v>19</v>
      </c>
      <c r="C16" s="12">
        <v>38</v>
      </c>
      <c r="D16" s="11">
        <v>29</v>
      </c>
      <c r="E16" s="12">
        <v>58</v>
      </c>
      <c r="F16" s="11">
        <v>1</v>
      </c>
      <c r="G16" s="21">
        <v>2</v>
      </c>
      <c r="H16" s="11">
        <v>1</v>
      </c>
      <c r="I16" s="12">
        <v>2</v>
      </c>
      <c r="J16" s="11">
        <v>0</v>
      </c>
      <c r="K16" s="12">
        <v>0</v>
      </c>
      <c r="L16" s="12">
        <v>4.1186440677966099</v>
      </c>
      <c r="M16" s="11">
        <f t="shared" si="0"/>
        <v>48</v>
      </c>
      <c r="N16" s="11">
        <f t="shared" si="1"/>
        <v>96</v>
      </c>
      <c r="O16" s="23"/>
      <c r="P16" s="23"/>
      <c r="R16" s="79"/>
    </row>
    <row r="17" spans="1:18" ht="63" x14ac:dyDescent="0.35">
      <c r="A17" s="71" t="s">
        <v>143</v>
      </c>
      <c r="B17" s="11">
        <v>15</v>
      </c>
      <c r="C17" s="12">
        <v>30</v>
      </c>
      <c r="D17" s="11">
        <v>29</v>
      </c>
      <c r="E17" s="12">
        <v>58</v>
      </c>
      <c r="F17" s="11">
        <v>5</v>
      </c>
      <c r="G17" s="21">
        <v>10</v>
      </c>
      <c r="H17" s="11">
        <v>1</v>
      </c>
      <c r="I17" s="12">
        <v>2</v>
      </c>
      <c r="J17" s="11">
        <v>0</v>
      </c>
      <c r="K17" s="12">
        <v>0</v>
      </c>
      <c r="L17" s="12">
        <v>4.2372881355932206</v>
      </c>
      <c r="M17" s="11">
        <f t="shared" si="0"/>
        <v>44</v>
      </c>
      <c r="N17" s="11">
        <f t="shared" si="1"/>
        <v>88</v>
      </c>
      <c r="O17" s="23"/>
      <c r="P17" s="23"/>
      <c r="R17" s="79"/>
    </row>
    <row r="18" spans="1:18" ht="42" x14ac:dyDescent="0.35">
      <c r="A18" s="71" t="s">
        <v>144</v>
      </c>
      <c r="B18" s="11">
        <v>15</v>
      </c>
      <c r="C18" s="12">
        <v>30</v>
      </c>
      <c r="D18" s="11">
        <v>29</v>
      </c>
      <c r="E18" s="12">
        <v>58</v>
      </c>
      <c r="F18" s="11">
        <v>5</v>
      </c>
      <c r="G18" s="21">
        <v>10</v>
      </c>
      <c r="H18" s="11">
        <v>1</v>
      </c>
      <c r="I18" s="12">
        <v>2</v>
      </c>
      <c r="J18" s="11">
        <v>0</v>
      </c>
      <c r="K18" s="12">
        <v>0</v>
      </c>
      <c r="L18" s="12">
        <v>4.2033898305084749</v>
      </c>
      <c r="M18" s="11">
        <f t="shared" si="0"/>
        <v>44</v>
      </c>
      <c r="N18" s="11">
        <f t="shared" si="1"/>
        <v>88</v>
      </c>
      <c r="O18" s="23"/>
      <c r="P18" s="23"/>
      <c r="R18" s="79"/>
    </row>
    <row r="19" spans="1:18" ht="63" x14ac:dyDescent="0.35">
      <c r="A19" s="71" t="s">
        <v>145</v>
      </c>
      <c r="B19" s="11">
        <v>17</v>
      </c>
      <c r="C19" s="12">
        <v>34</v>
      </c>
      <c r="D19" s="11">
        <v>27</v>
      </c>
      <c r="E19" s="12">
        <v>54</v>
      </c>
      <c r="F19" s="11">
        <v>5</v>
      </c>
      <c r="G19" s="21">
        <v>10</v>
      </c>
      <c r="H19" s="11">
        <v>1</v>
      </c>
      <c r="I19" s="12">
        <v>2</v>
      </c>
      <c r="J19" s="11">
        <v>0</v>
      </c>
      <c r="K19" s="12">
        <v>0</v>
      </c>
      <c r="L19" s="12">
        <v>4.3050847457627119</v>
      </c>
      <c r="M19" s="11">
        <f t="shared" si="0"/>
        <v>44</v>
      </c>
      <c r="N19" s="11">
        <f t="shared" si="1"/>
        <v>88</v>
      </c>
      <c r="O19" s="23"/>
      <c r="P19" s="23"/>
      <c r="R19" s="79"/>
    </row>
    <row r="20" spans="1:18" ht="42" x14ac:dyDescent="0.35">
      <c r="A20" s="71" t="s">
        <v>146</v>
      </c>
      <c r="B20" s="11">
        <v>17</v>
      </c>
      <c r="C20" s="12">
        <v>34</v>
      </c>
      <c r="D20" s="11">
        <v>22</v>
      </c>
      <c r="E20" s="12">
        <v>44</v>
      </c>
      <c r="F20" s="11">
        <v>9</v>
      </c>
      <c r="G20" s="21">
        <v>18</v>
      </c>
      <c r="H20" s="11">
        <v>2</v>
      </c>
      <c r="I20" s="12">
        <v>4</v>
      </c>
      <c r="J20" s="11">
        <v>0</v>
      </c>
      <c r="K20" s="12">
        <v>0</v>
      </c>
      <c r="L20" s="12">
        <v>4.1864406779661021</v>
      </c>
      <c r="M20" s="11">
        <f t="shared" si="0"/>
        <v>39</v>
      </c>
      <c r="N20" s="11">
        <f t="shared" si="1"/>
        <v>78</v>
      </c>
      <c r="O20" s="23"/>
      <c r="P20" s="23"/>
      <c r="R20" s="79"/>
    </row>
    <row r="21" spans="1:18" x14ac:dyDescent="0.35">
      <c r="A21" s="70" t="s">
        <v>147</v>
      </c>
      <c r="B21" s="11">
        <v>8</v>
      </c>
      <c r="C21" s="12">
        <v>16</v>
      </c>
      <c r="D21" s="11">
        <v>22</v>
      </c>
      <c r="E21" s="12">
        <v>44</v>
      </c>
      <c r="F21" s="11">
        <v>13</v>
      </c>
      <c r="G21" s="21">
        <v>26</v>
      </c>
      <c r="H21" s="11">
        <v>5</v>
      </c>
      <c r="I21" s="12">
        <v>10</v>
      </c>
      <c r="J21" s="11">
        <v>2</v>
      </c>
      <c r="K21" s="12">
        <v>0</v>
      </c>
      <c r="L21" s="12">
        <v>3.8135593220338984</v>
      </c>
      <c r="M21" s="11">
        <f t="shared" si="0"/>
        <v>30</v>
      </c>
      <c r="N21" s="11">
        <f t="shared" si="1"/>
        <v>60</v>
      </c>
      <c r="O21" s="23"/>
      <c r="P21" s="23"/>
      <c r="R21" s="79"/>
    </row>
    <row r="22" spans="1:18" ht="42" x14ac:dyDescent="0.35">
      <c r="A22" s="71" t="s">
        <v>148</v>
      </c>
      <c r="B22" s="11">
        <v>11</v>
      </c>
      <c r="C22" s="12">
        <v>22</v>
      </c>
      <c r="D22" s="11">
        <v>25</v>
      </c>
      <c r="E22" s="12">
        <v>50</v>
      </c>
      <c r="F22" s="11">
        <v>12</v>
      </c>
      <c r="G22" s="21">
        <v>24</v>
      </c>
      <c r="H22" s="11">
        <v>2</v>
      </c>
      <c r="I22" s="12">
        <v>4</v>
      </c>
      <c r="J22" s="11">
        <v>0</v>
      </c>
      <c r="K22" s="12">
        <v>0</v>
      </c>
      <c r="L22" s="12">
        <v>4.1186440677966099</v>
      </c>
      <c r="M22" s="11">
        <f t="shared" si="0"/>
        <v>36</v>
      </c>
      <c r="N22" s="11">
        <f t="shared" si="1"/>
        <v>72</v>
      </c>
      <c r="O22" s="23"/>
      <c r="P22" s="23"/>
      <c r="R22" s="79"/>
    </row>
    <row r="23" spans="1:18" ht="63" x14ac:dyDescent="0.35">
      <c r="A23" s="71" t="s">
        <v>149</v>
      </c>
      <c r="B23" s="11">
        <v>17</v>
      </c>
      <c r="C23" s="12">
        <v>34</v>
      </c>
      <c r="D23" s="11">
        <v>27</v>
      </c>
      <c r="E23" s="12">
        <v>54</v>
      </c>
      <c r="F23" s="11">
        <v>6</v>
      </c>
      <c r="G23" s="21">
        <v>12</v>
      </c>
      <c r="H23" s="11">
        <v>0</v>
      </c>
      <c r="I23" s="12">
        <v>0</v>
      </c>
      <c r="J23" s="11">
        <v>0</v>
      </c>
      <c r="K23" s="12">
        <v>0</v>
      </c>
      <c r="L23" s="12">
        <v>4.1355932203389827</v>
      </c>
      <c r="M23" s="11">
        <f t="shared" si="0"/>
        <v>44</v>
      </c>
      <c r="N23" s="11">
        <f t="shared" si="1"/>
        <v>88</v>
      </c>
      <c r="O23" s="23"/>
      <c r="P23" s="23"/>
      <c r="R23" s="79"/>
    </row>
    <row r="24" spans="1:18" ht="42" x14ac:dyDescent="0.35">
      <c r="A24" s="71" t="s">
        <v>150</v>
      </c>
      <c r="B24" s="49">
        <v>19</v>
      </c>
      <c r="C24" s="12">
        <v>38</v>
      </c>
      <c r="D24" s="11">
        <v>25</v>
      </c>
      <c r="E24" s="12">
        <v>50</v>
      </c>
      <c r="F24" s="11">
        <v>6</v>
      </c>
      <c r="G24" s="21">
        <v>12</v>
      </c>
      <c r="H24" s="11">
        <v>0</v>
      </c>
      <c r="I24" s="12">
        <v>0</v>
      </c>
      <c r="J24" s="11">
        <v>0</v>
      </c>
      <c r="K24" s="12">
        <v>0</v>
      </c>
      <c r="L24" s="12">
        <v>4.1525423728813555</v>
      </c>
      <c r="M24" s="11">
        <f t="shared" si="0"/>
        <v>44</v>
      </c>
      <c r="N24" s="11">
        <f t="shared" si="1"/>
        <v>88</v>
      </c>
      <c r="O24" s="23"/>
      <c r="P24" s="23"/>
      <c r="R24" s="79"/>
    </row>
    <row r="25" spans="1:18" x14ac:dyDescent="0.35">
      <c r="A25" s="50"/>
      <c r="B25" s="58"/>
      <c r="C25" s="52"/>
      <c r="D25" s="51"/>
      <c r="E25" s="52"/>
      <c r="F25" s="51"/>
      <c r="G25" s="52"/>
      <c r="H25" s="51"/>
      <c r="I25" s="52"/>
      <c r="J25" s="51"/>
      <c r="K25" s="52"/>
      <c r="L25" s="53"/>
      <c r="M25" s="51"/>
      <c r="N25" s="52"/>
      <c r="O25" s="23"/>
      <c r="P25" s="23"/>
    </row>
    <row r="26" spans="1:18" x14ac:dyDescent="0.35">
      <c r="A26" s="93" t="s">
        <v>182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8" x14ac:dyDescent="0.35">
      <c r="A27" s="1"/>
      <c r="B27" s="1"/>
      <c r="C27" s="1"/>
      <c r="D27" s="1"/>
      <c r="E27" s="1"/>
      <c r="F27" s="1"/>
    </row>
    <row r="28" spans="1:18" x14ac:dyDescent="0.35">
      <c r="A28" s="1"/>
      <c r="B28" s="1"/>
      <c r="C28" s="1"/>
      <c r="D28" s="1"/>
      <c r="E28" s="1"/>
      <c r="F28" s="1"/>
    </row>
  </sheetData>
  <mergeCells count="10">
    <mergeCell ref="A26:N26"/>
    <mergeCell ref="A2:A4"/>
    <mergeCell ref="B2:N2"/>
    <mergeCell ref="B3:C3"/>
    <mergeCell ref="D3:E3"/>
    <mergeCell ref="F3:G3"/>
    <mergeCell ref="H3:I3"/>
    <mergeCell ref="J3:K3"/>
    <mergeCell ref="L3:L4"/>
    <mergeCell ref="M3:N3"/>
  </mergeCells>
  <pageMargins left="0.31496062992125984" right="0.11811023622047245" top="0.74803149606299213" bottom="0.15748031496062992" header="0.31496062992125984" footer="0.31496062992125984"/>
  <pageSetup paperSize="9" orientation="portrait" r:id="rId1"/>
  <headerFooter>
    <oddHeader>&amp;R17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28"/>
  <sheetViews>
    <sheetView view="pageLayout" zoomScale="90" zoomScaleNormal="100" zoomScalePageLayoutView="90" workbookViewId="0">
      <selection activeCell="R10" sqref="R10"/>
    </sheetView>
  </sheetViews>
  <sheetFormatPr defaultColWidth="9" defaultRowHeight="21" x14ac:dyDescent="0.35"/>
  <cols>
    <col min="1" max="1" width="30.375" style="9" customWidth="1"/>
    <col min="2" max="2" width="4.5" style="7" customWidth="1"/>
    <col min="3" max="3" width="5" style="7" customWidth="1"/>
    <col min="4" max="4" width="4.25" style="7" customWidth="1"/>
    <col min="5" max="5" width="5" style="7" customWidth="1"/>
    <col min="6" max="6" width="4.375" style="7" customWidth="1"/>
    <col min="7" max="7" width="5" style="1" customWidth="1"/>
    <col min="8" max="8" width="4.375" style="1" customWidth="1"/>
    <col min="9" max="9" width="5" style="1" customWidth="1"/>
    <col min="10" max="10" width="4.25" style="1" customWidth="1"/>
    <col min="11" max="11" width="4.75" style="1" customWidth="1"/>
    <col min="12" max="12" width="5" style="1" customWidth="1"/>
    <col min="13" max="13" width="4.625" style="1" customWidth="1"/>
    <col min="14" max="14" width="5" style="1" customWidth="1"/>
    <col min="15" max="16384" width="9" style="1"/>
  </cols>
  <sheetData>
    <row r="1" spans="1:18" x14ac:dyDescent="0.35">
      <c r="A1" s="1" t="s">
        <v>161</v>
      </c>
      <c r="B1" s="8"/>
      <c r="C1" s="8"/>
      <c r="D1" s="8"/>
      <c r="E1" s="8"/>
    </row>
    <row r="2" spans="1:18" x14ac:dyDescent="0.35">
      <c r="A2" s="94" t="s">
        <v>33</v>
      </c>
      <c r="B2" s="97" t="s">
        <v>26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8" ht="48" customHeight="1" x14ac:dyDescent="0.35">
      <c r="A3" s="95"/>
      <c r="B3" s="98" t="s">
        <v>28</v>
      </c>
      <c r="C3" s="98"/>
      <c r="D3" s="98" t="s">
        <v>29</v>
      </c>
      <c r="E3" s="98"/>
      <c r="F3" s="98" t="s">
        <v>30</v>
      </c>
      <c r="G3" s="98"/>
      <c r="H3" s="98" t="s">
        <v>31</v>
      </c>
      <c r="I3" s="98"/>
      <c r="J3" s="99" t="s">
        <v>32</v>
      </c>
      <c r="K3" s="99"/>
      <c r="L3" s="100" t="s">
        <v>27</v>
      </c>
      <c r="M3" s="102" t="s">
        <v>100</v>
      </c>
      <c r="N3" s="103"/>
      <c r="O3" s="23"/>
      <c r="P3" s="23"/>
    </row>
    <row r="4" spans="1:18" x14ac:dyDescent="0.35">
      <c r="A4" s="96"/>
      <c r="B4" s="48" t="s">
        <v>20</v>
      </c>
      <c r="C4" s="48" t="s">
        <v>5</v>
      </c>
      <c r="D4" s="48" t="s">
        <v>20</v>
      </c>
      <c r="E4" s="48" t="s">
        <v>5</v>
      </c>
      <c r="F4" s="48" t="s">
        <v>20</v>
      </c>
      <c r="G4" s="48" t="s">
        <v>5</v>
      </c>
      <c r="H4" s="48" t="s">
        <v>20</v>
      </c>
      <c r="I4" s="48" t="s">
        <v>5</v>
      </c>
      <c r="J4" s="48" t="s">
        <v>20</v>
      </c>
      <c r="K4" s="48" t="s">
        <v>5</v>
      </c>
      <c r="L4" s="101"/>
      <c r="M4" s="48" t="s">
        <v>20</v>
      </c>
      <c r="N4" s="48" t="s">
        <v>5</v>
      </c>
      <c r="O4" s="23"/>
      <c r="P4" s="23"/>
    </row>
    <row r="5" spans="1:18" ht="42" x14ac:dyDescent="0.35">
      <c r="A5" s="71" t="s">
        <v>131</v>
      </c>
      <c r="B5" s="11">
        <v>4</v>
      </c>
      <c r="C5" s="12">
        <v>13.33</v>
      </c>
      <c r="D5" s="11">
        <v>26</v>
      </c>
      <c r="E5" s="12">
        <v>86.67</v>
      </c>
      <c r="F5" s="11">
        <v>0</v>
      </c>
      <c r="G5" s="12">
        <v>0</v>
      </c>
      <c r="H5" s="13">
        <v>0</v>
      </c>
      <c r="I5" s="12">
        <v>0</v>
      </c>
      <c r="J5" s="13">
        <v>0</v>
      </c>
      <c r="K5" s="12">
        <v>0</v>
      </c>
      <c r="L5" s="12">
        <v>4.5599999999999996</v>
      </c>
      <c r="M5" s="11">
        <f>B5+D5</f>
        <v>30</v>
      </c>
      <c r="N5" s="11">
        <f>C5+E5</f>
        <v>100</v>
      </c>
      <c r="O5" s="23"/>
      <c r="P5" s="23"/>
      <c r="R5" s="78"/>
    </row>
    <row r="6" spans="1:18" ht="42" x14ac:dyDescent="0.35">
      <c r="A6" s="71" t="s">
        <v>132</v>
      </c>
      <c r="B6" s="11">
        <v>5</v>
      </c>
      <c r="C6" s="12">
        <v>16.670000000000002</v>
      </c>
      <c r="D6" s="11">
        <v>25</v>
      </c>
      <c r="E6" s="12">
        <v>83.33</v>
      </c>
      <c r="F6" s="11">
        <v>0</v>
      </c>
      <c r="G6" s="12">
        <v>0</v>
      </c>
      <c r="H6" s="13">
        <v>0</v>
      </c>
      <c r="I6" s="12">
        <v>0</v>
      </c>
      <c r="J6" s="13">
        <v>0</v>
      </c>
      <c r="K6" s="12">
        <v>0</v>
      </c>
      <c r="L6" s="12">
        <v>4.6399999999999997</v>
      </c>
      <c r="M6" s="11">
        <f t="shared" ref="M6:M24" si="0">B6+D6</f>
        <v>30</v>
      </c>
      <c r="N6" s="11">
        <f t="shared" ref="N6:N24" si="1">C6+E6</f>
        <v>100</v>
      </c>
      <c r="O6" s="23"/>
      <c r="P6" s="23"/>
      <c r="R6" s="78"/>
    </row>
    <row r="7" spans="1:18" ht="42" x14ac:dyDescent="0.35">
      <c r="A7" s="71" t="s">
        <v>133</v>
      </c>
      <c r="B7" s="11">
        <v>3</v>
      </c>
      <c r="C7" s="12">
        <v>10</v>
      </c>
      <c r="D7" s="11">
        <v>25</v>
      </c>
      <c r="E7" s="53">
        <v>83.33</v>
      </c>
      <c r="F7" s="11">
        <v>2</v>
      </c>
      <c r="G7" s="12">
        <v>6.67</v>
      </c>
      <c r="H7" s="13">
        <v>0</v>
      </c>
      <c r="I7" s="12">
        <v>0</v>
      </c>
      <c r="J7" s="13">
        <v>0</v>
      </c>
      <c r="K7" s="12">
        <v>0</v>
      </c>
      <c r="L7" s="12">
        <v>4.5199999999999996</v>
      </c>
      <c r="M7" s="11">
        <f t="shared" si="0"/>
        <v>28</v>
      </c>
      <c r="N7" s="11">
        <f t="shared" si="1"/>
        <v>93.33</v>
      </c>
      <c r="O7" s="23"/>
      <c r="P7" s="23"/>
      <c r="R7" s="78"/>
    </row>
    <row r="8" spans="1:18" ht="42" x14ac:dyDescent="0.35">
      <c r="A8" s="71" t="s">
        <v>134</v>
      </c>
      <c r="B8" s="11">
        <v>3</v>
      </c>
      <c r="C8" s="12">
        <v>10</v>
      </c>
      <c r="D8" s="11">
        <v>23</v>
      </c>
      <c r="E8" s="12">
        <v>76.67</v>
      </c>
      <c r="F8" s="11">
        <v>4</v>
      </c>
      <c r="G8" s="12">
        <v>13.33</v>
      </c>
      <c r="H8" s="13">
        <v>0</v>
      </c>
      <c r="I8" s="12">
        <v>0</v>
      </c>
      <c r="J8" s="13">
        <v>0</v>
      </c>
      <c r="K8" s="12">
        <v>0</v>
      </c>
      <c r="L8" s="12">
        <v>4.5199999999999996</v>
      </c>
      <c r="M8" s="11">
        <f t="shared" si="0"/>
        <v>26</v>
      </c>
      <c r="N8" s="11">
        <f t="shared" si="1"/>
        <v>86.67</v>
      </c>
      <c r="O8" s="23"/>
      <c r="P8" s="23"/>
      <c r="R8" s="78"/>
    </row>
    <row r="9" spans="1:18" ht="42" x14ac:dyDescent="0.35">
      <c r="A9" s="71" t="s">
        <v>135</v>
      </c>
      <c r="B9" s="11">
        <v>4</v>
      </c>
      <c r="C9" s="12">
        <v>13.33</v>
      </c>
      <c r="D9" s="11">
        <v>22</v>
      </c>
      <c r="E9" s="12">
        <v>73.33</v>
      </c>
      <c r="F9" s="11">
        <v>4</v>
      </c>
      <c r="G9" s="12">
        <v>13.33</v>
      </c>
      <c r="H9" s="13">
        <v>0</v>
      </c>
      <c r="I9" s="12">
        <v>0</v>
      </c>
      <c r="J9" s="13">
        <v>0</v>
      </c>
      <c r="K9" s="12">
        <v>0</v>
      </c>
      <c r="L9" s="12">
        <v>4.5199999999999996</v>
      </c>
      <c r="M9" s="11">
        <f t="shared" si="0"/>
        <v>26</v>
      </c>
      <c r="N9" s="11">
        <f t="shared" si="1"/>
        <v>86.66</v>
      </c>
      <c r="O9" s="23"/>
      <c r="P9" s="23"/>
      <c r="R9" s="78"/>
    </row>
    <row r="10" spans="1:18" ht="42" x14ac:dyDescent="0.35">
      <c r="A10" s="71" t="s">
        <v>136</v>
      </c>
      <c r="B10" s="11">
        <v>5</v>
      </c>
      <c r="C10" s="12">
        <v>16.670000000000002</v>
      </c>
      <c r="D10" s="11">
        <v>21</v>
      </c>
      <c r="E10" s="12">
        <v>70</v>
      </c>
      <c r="F10" s="11">
        <v>4</v>
      </c>
      <c r="G10" s="12">
        <v>13.33</v>
      </c>
      <c r="H10" s="13">
        <v>0</v>
      </c>
      <c r="I10" s="12">
        <v>0</v>
      </c>
      <c r="J10" s="13">
        <v>0</v>
      </c>
      <c r="K10" s="12">
        <v>0</v>
      </c>
      <c r="L10" s="12">
        <v>4.5999999999999996</v>
      </c>
      <c r="M10" s="11">
        <f t="shared" si="0"/>
        <v>26</v>
      </c>
      <c r="N10" s="11">
        <f t="shared" si="1"/>
        <v>86.67</v>
      </c>
      <c r="O10" s="23"/>
      <c r="P10" s="23"/>
      <c r="R10" s="78"/>
    </row>
    <row r="11" spans="1:18" ht="42" x14ac:dyDescent="0.35">
      <c r="A11" s="71" t="s">
        <v>137</v>
      </c>
      <c r="B11" s="11">
        <v>9</v>
      </c>
      <c r="C11" s="12">
        <v>30</v>
      </c>
      <c r="D11" s="11">
        <v>19</v>
      </c>
      <c r="E11" s="12">
        <v>63.33</v>
      </c>
      <c r="F11" s="11">
        <v>2</v>
      </c>
      <c r="G11" s="12">
        <v>6.67</v>
      </c>
      <c r="H11" s="13">
        <v>0</v>
      </c>
      <c r="I11" s="12">
        <v>0</v>
      </c>
      <c r="J11" s="13">
        <v>0</v>
      </c>
      <c r="K11" s="12">
        <v>0</v>
      </c>
      <c r="L11" s="12">
        <v>4.72</v>
      </c>
      <c r="M11" s="11">
        <f t="shared" si="0"/>
        <v>28</v>
      </c>
      <c r="N11" s="11">
        <f t="shared" si="1"/>
        <v>93.33</v>
      </c>
      <c r="O11" s="23"/>
      <c r="P11" s="23"/>
      <c r="R11" s="78"/>
    </row>
    <row r="12" spans="1:18" ht="23.25" customHeight="1" x14ac:dyDescent="0.35">
      <c r="A12" s="70" t="s">
        <v>138</v>
      </c>
      <c r="B12" s="11">
        <v>9</v>
      </c>
      <c r="C12" s="12">
        <v>30</v>
      </c>
      <c r="D12" s="11">
        <v>16</v>
      </c>
      <c r="E12" s="12">
        <v>53.33</v>
      </c>
      <c r="F12" s="11">
        <v>5</v>
      </c>
      <c r="G12" s="12">
        <v>16.670000000000002</v>
      </c>
      <c r="H12" s="13">
        <v>0</v>
      </c>
      <c r="I12" s="12">
        <v>0</v>
      </c>
      <c r="J12" s="13">
        <v>0</v>
      </c>
      <c r="K12" s="12">
        <v>0</v>
      </c>
      <c r="L12" s="12">
        <v>4.4800000000000004</v>
      </c>
      <c r="M12" s="11">
        <f t="shared" si="0"/>
        <v>25</v>
      </c>
      <c r="N12" s="11">
        <f t="shared" si="1"/>
        <v>83.33</v>
      </c>
      <c r="O12" s="23"/>
      <c r="P12" s="23"/>
      <c r="R12" s="78"/>
    </row>
    <row r="13" spans="1:18" ht="42" x14ac:dyDescent="0.35">
      <c r="A13" s="71" t="s">
        <v>139</v>
      </c>
      <c r="B13" s="11">
        <v>6</v>
      </c>
      <c r="C13" s="12">
        <v>20</v>
      </c>
      <c r="D13" s="11">
        <v>23</v>
      </c>
      <c r="E13" s="12">
        <v>76.67</v>
      </c>
      <c r="F13" s="11">
        <v>1</v>
      </c>
      <c r="G13" s="12">
        <v>3.33</v>
      </c>
      <c r="H13" s="13">
        <v>0</v>
      </c>
      <c r="I13" s="12">
        <v>0</v>
      </c>
      <c r="J13" s="13">
        <v>0</v>
      </c>
      <c r="K13" s="12">
        <v>0</v>
      </c>
      <c r="L13" s="12">
        <v>4.68</v>
      </c>
      <c r="M13" s="11">
        <f t="shared" si="0"/>
        <v>29</v>
      </c>
      <c r="N13" s="11">
        <f t="shared" si="1"/>
        <v>96.67</v>
      </c>
      <c r="O13" s="23"/>
      <c r="P13" s="23"/>
      <c r="R13" s="78"/>
    </row>
    <row r="14" spans="1:18" ht="42" x14ac:dyDescent="0.35">
      <c r="A14" s="71" t="s">
        <v>140</v>
      </c>
      <c r="B14" s="11">
        <v>4</v>
      </c>
      <c r="C14" s="12">
        <v>13.33</v>
      </c>
      <c r="D14" s="11">
        <v>22</v>
      </c>
      <c r="E14" s="12">
        <v>73.33</v>
      </c>
      <c r="F14" s="11">
        <v>4</v>
      </c>
      <c r="G14" s="12">
        <v>13.33</v>
      </c>
      <c r="H14" s="13">
        <v>0</v>
      </c>
      <c r="I14" s="12">
        <v>0</v>
      </c>
      <c r="J14" s="13">
        <v>0</v>
      </c>
      <c r="K14" s="12">
        <v>0</v>
      </c>
      <c r="L14" s="12">
        <v>4.5999999999999996</v>
      </c>
      <c r="M14" s="11">
        <f t="shared" si="0"/>
        <v>26</v>
      </c>
      <c r="N14" s="11">
        <f t="shared" si="1"/>
        <v>86.66</v>
      </c>
      <c r="O14" s="23"/>
      <c r="P14" s="23"/>
      <c r="R14" s="78"/>
    </row>
    <row r="15" spans="1:18" ht="42" x14ac:dyDescent="0.35">
      <c r="A15" s="71" t="s">
        <v>141</v>
      </c>
      <c r="B15" s="11">
        <v>4</v>
      </c>
      <c r="C15" s="12">
        <v>13.33</v>
      </c>
      <c r="D15" s="11">
        <v>22</v>
      </c>
      <c r="E15" s="12">
        <v>73.33</v>
      </c>
      <c r="F15" s="11">
        <v>4</v>
      </c>
      <c r="G15" s="12">
        <v>13.33</v>
      </c>
      <c r="H15" s="13">
        <v>0</v>
      </c>
      <c r="I15" s="12">
        <v>0</v>
      </c>
      <c r="J15" s="13">
        <v>0</v>
      </c>
      <c r="K15" s="12">
        <v>0</v>
      </c>
      <c r="L15" s="12">
        <v>4.5599999999999996</v>
      </c>
      <c r="M15" s="11">
        <f t="shared" si="0"/>
        <v>26</v>
      </c>
      <c r="N15" s="11">
        <f t="shared" si="1"/>
        <v>86.66</v>
      </c>
      <c r="O15" s="23"/>
      <c r="P15" s="23"/>
      <c r="R15" s="78"/>
    </row>
    <row r="16" spans="1:18" ht="42" x14ac:dyDescent="0.35">
      <c r="A16" s="71" t="s">
        <v>142</v>
      </c>
      <c r="B16" s="11">
        <v>2</v>
      </c>
      <c r="C16" s="12">
        <v>6.67</v>
      </c>
      <c r="D16" s="11">
        <v>22</v>
      </c>
      <c r="E16" s="12">
        <v>73.33</v>
      </c>
      <c r="F16" s="11">
        <v>6</v>
      </c>
      <c r="G16" s="12">
        <v>20</v>
      </c>
      <c r="H16" s="13">
        <v>0</v>
      </c>
      <c r="I16" s="12">
        <v>0</v>
      </c>
      <c r="J16" s="13">
        <v>0</v>
      </c>
      <c r="K16" s="12">
        <v>0</v>
      </c>
      <c r="L16" s="12">
        <v>4.5999999999999996</v>
      </c>
      <c r="M16" s="11">
        <f t="shared" si="0"/>
        <v>24</v>
      </c>
      <c r="N16" s="11">
        <f t="shared" si="1"/>
        <v>80</v>
      </c>
      <c r="O16" s="23"/>
      <c r="P16" s="23"/>
      <c r="R16" s="78"/>
    </row>
    <row r="17" spans="1:18" ht="63" x14ac:dyDescent="0.35">
      <c r="A17" s="71" t="s">
        <v>143</v>
      </c>
      <c r="B17" s="11">
        <v>4</v>
      </c>
      <c r="C17" s="12">
        <v>13.33</v>
      </c>
      <c r="D17" s="11">
        <v>23</v>
      </c>
      <c r="E17" s="12">
        <v>76.67</v>
      </c>
      <c r="F17" s="11">
        <v>3</v>
      </c>
      <c r="G17" s="12">
        <v>10</v>
      </c>
      <c r="H17" s="13">
        <v>0</v>
      </c>
      <c r="I17" s="12">
        <v>0</v>
      </c>
      <c r="J17" s="13">
        <v>0</v>
      </c>
      <c r="K17" s="12">
        <v>0</v>
      </c>
      <c r="L17" s="12">
        <v>4.4400000000000004</v>
      </c>
      <c r="M17" s="11">
        <f t="shared" si="0"/>
        <v>27</v>
      </c>
      <c r="N17" s="11">
        <f t="shared" si="1"/>
        <v>90</v>
      </c>
      <c r="O17" s="23"/>
      <c r="P17" s="23"/>
      <c r="R17" s="78"/>
    </row>
    <row r="18" spans="1:18" ht="42" x14ac:dyDescent="0.35">
      <c r="A18" s="71" t="s">
        <v>144</v>
      </c>
      <c r="B18" s="11">
        <v>4</v>
      </c>
      <c r="C18" s="12">
        <v>13.33</v>
      </c>
      <c r="D18" s="11">
        <v>22</v>
      </c>
      <c r="E18" s="12">
        <v>73.33</v>
      </c>
      <c r="F18" s="11">
        <v>4</v>
      </c>
      <c r="G18" s="12">
        <v>13.33</v>
      </c>
      <c r="H18" s="13">
        <v>0</v>
      </c>
      <c r="I18" s="12">
        <v>0</v>
      </c>
      <c r="J18" s="13">
        <v>0</v>
      </c>
      <c r="K18" s="12">
        <v>0</v>
      </c>
      <c r="L18" s="12">
        <v>4.6399999999999997</v>
      </c>
      <c r="M18" s="11">
        <f t="shared" si="0"/>
        <v>26</v>
      </c>
      <c r="N18" s="11">
        <f t="shared" si="1"/>
        <v>86.66</v>
      </c>
      <c r="O18" s="23"/>
      <c r="P18" s="23"/>
      <c r="R18" s="78"/>
    </row>
    <row r="19" spans="1:18" ht="63.75" customHeight="1" x14ac:dyDescent="0.35">
      <c r="A19" s="71" t="s">
        <v>145</v>
      </c>
      <c r="B19" s="11">
        <v>6</v>
      </c>
      <c r="C19" s="12">
        <v>20</v>
      </c>
      <c r="D19" s="11">
        <v>20</v>
      </c>
      <c r="E19" s="12">
        <v>66.67</v>
      </c>
      <c r="F19" s="11">
        <v>4</v>
      </c>
      <c r="G19" s="12">
        <v>13.33</v>
      </c>
      <c r="H19" s="13">
        <v>0</v>
      </c>
      <c r="I19" s="12">
        <v>0</v>
      </c>
      <c r="J19" s="13">
        <v>0</v>
      </c>
      <c r="K19" s="12">
        <v>0</v>
      </c>
      <c r="L19" s="12">
        <v>4.5199999999999996</v>
      </c>
      <c r="M19" s="11">
        <f t="shared" si="0"/>
        <v>26</v>
      </c>
      <c r="N19" s="11">
        <f t="shared" si="1"/>
        <v>86.67</v>
      </c>
      <c r="O19" s="23"/>
      <c r="P19" s="23"/>
      <c r="R19" s="78"/>
    </row>
    <row r="20" spans="1:18" ht="42" x14ac:dyDescent="0.35">
      <c r="A20" s="71" t="s">
        <v>146</v>
      </c>
      <c r="B20" s="11">
        <v>8</v>
      </c>
      <c r="C20" s="12">
        <v>26.67</v>
      </c>
      <c r="D20" s="11">
        <v>21</v>
      </c>
      <c r="E20" s="12">
        <v>70</v>
      </c>
      <c r="F20" s="11">
        <v>1</v>
      </c>
      <c r="G20" s="12">
        <v>3.33</v>
      </c>
      <c r="H20" s="13">
        <v>0</v>
      </c>
      <c r="I20" s="12">
        <v>0</v>
      </c>
      <c r="J20" s="13">
        <v>0</v>
      </c>
      <c r="K20" s="12">
        <v>0</v>
      </c>
      <c r="L20" s="12">
        <v>4.5599999999999996</v>
      </c>
      <c r="M20" s="11">
        <f t="shared" si="0"/>
        <v>29</v>
      </c>
      <c r="N20" s="11">
        <f t="shared" si="1"/>
        <v>96.67</v>
      </c>
      <c r="O20" s="23"/>
      <c r="P20" s="23"/>
      <c r="R20" s="78"/>
    </row>
    <row r="21" spans="1:18" x14ac:dyDescent="0.35">
      <c r="A21" s="70" t="s">
        <v>147</v>
      </c>
      <c r="B21" s="11">
        <v>6</v>
      </c>
      <c r="C21" s="12">
        <v>20</v>
      </c>
      <c r="D21" s="11">
        <v>22</v>
      </c>
      <c r="E21" s="12">
        <v>73.33</v>
      </c>
      <c r="F21" s="11">
        <v>2</v>
      </c>
      <c r="G21" s="12">
        <v>6.67</v>
      </c>
      <c r="H21" s="13">
        <v>0</v>
      </c>
      <c r="I21" s="12">
        <v>0</v>
      </c>
      <c r="J21" s="13">
        <v>0</v>
      </c>
      <c r="K21" s="12">
        <v>0</v>
      </c>
      <c r="L21" s="12">
        <v>4.4800000000000004</v>
      </c>
      <c r="M21" s="11">
        <f t="shared" si="0"/>
        <v>28</v>
      </c>
      <c r="N21" s="11">
        <f t="shared" si="1"/>
        <v>93.33</v>
      </c>
      <c r="O21" s="23"/>
      <c r="P21" s="23"/>
      <c r="R21" s="78"/>
    </row>
    <row r="22" spans="1:18" ht="42" x14ac:dyDescent="0.35">
      <c r="A22" s="71" t="s">
        <v>148</v>
      </c>
      <c r="B22" s="11">
        <v>6</v>
      </c>
      <c r="C22" s="12">
        <v>20</v>
      </c>
      <c r="D22" s="11">
        <v>22</v>
      </c>
      <c r="E22" s="12">
        <v>73.33</v>
      </c>
      <c r="F22" s="11">
        <v>2</v>
      </c>
      <c r="G22" s="12">
        <v>6.67</v>
      </c>
      <c r="H22" s="13">
        <v>0</v>
      </c>
      <c r="I22" s="12">
        <v>0</v>
      </c>
      <c r="J22" s="13">
        <v>0</v>
      </c>
      <c r="K22" s="12">
        <v>0</v>
      </c>
      <c r="L22" s="12">
        <v>4.4400000000000004</v>
      </c>
      <c r="M22" s="11">
        <f t="shared" si="0"/>
        <v>28</v>
      </c>
      <c r="N22" s="11">
        <f t="shared" si="1"/>
        <v>93.33</v>
      </c>
      <c r="O22" s="23"/>
      <c r="P22" s="23"/>
      <c r="R22" s="78"/>
    </row>
    <row r="23" spans="1:18" ht="63" x14ac:dyDescent="0.35">
      <c r="A23" s="71" t="s">
        <v>149</v>
      </c>
      <c r="B23" s="11">
        <v>6</v>
      </c>
      <c r="C23" s="12">
        <v>20</v>
      </c>
      <c r="D23" s="11">
        <v>21</v>
      </c>
      <c r="E23" s="12">
        <v>70</v>
      </c>
      <c r="F23" s="11">
        <v>3</v>
      </c>
      <c r="G23" s="12">
        <v>10</v>
      </c>
      <c r="H23" s="13">
        <v>0</v>
      </c>
      <c r="I23" s="12">
        <v>0</v>
      </c>
      <c r="J23" s="13">
        <v>0</v>
      </c>
      <c r="K23" s="12">
        <v>0</v>
      </c>
      <c r="L23" s="12">
        <v>4.72</v>
      </c>
      <c r="M23" s="11">
        <f t="shared" si="0"/>
        <v>27</v>
      </c>
      <c r="N23" s="11">
        <f t="shared" si="1"/>
        <v>90</v>
      </c>
      <c r="O23" s="23"/>
      <c r="P23" s="23"/>
      <c r="R23" s="78"/>
    </row>
    <row r="24" spans="1:18" ht="42" x14ac:dyDescent="0.35">
      <c r="A24" s="71" t="s">
        <v>150</v>
      </c>
      <c r="B24" s="11">
        <v>7</v>
      </c>
      <c r="C24" s="12">
        <v>23.33</v>
      </c>
      <c r="D24" s="11">
        <v>19</v>
      </c>
      <c r="E24" s="12">
        <v>63.33</v>
      </c>
      <c r="F24" s="11">
        <v>4</v>
      </c>
      <c r="G24" s="12">
        <v>13.33</v>
      </c>
      <c r="H24" s="13">
        <v>0</v>
      </c>
      <c r="I24" s="12">
        <v>0</v>
      </c>
      <c r="J24" s="13">
        <v>0</v>
      </c>
      <c r="K24" s="12">
        <v>0</v>
      </c>
      <c r="L24" s="12">
        <v>4.68</v>
      </c>
      <c r="M24" s="11">
        <f t="shared" si="0"/>
        <v>26</v>
      </c>
      <c r="N24" s="11">
        <f t="shared" si="1"/>
        <v>86.66</v>
      </c>
      <c r="O24" s="23"/>
      <c r="P24" s="23"/>
      <c r="R24" s="78"/>
    </row>
    <row r="25" spans="1:18" x14ac:dyDescent="0.35">
      <c r="A25" s="50"/>
      <c r="B25" s="51"/>
      <c r="C25" s="52"/>
      <c r="D25" s="51"/>
      <c r="E25" s="52"/>
      <c r="F25" s="51"/>
      <c r="G25" s="52"/>
      <c r="H25" s="53"/>
      <c r="I25" s="52"/>
      <c r="J25" s="53"/>
      <c r="K25" s="52"/>
      <c r="L25" s="52"/>
      <c r="M25" s="51"/>
      <c r="N25" s="51"/>
      <c r="O25" s="23"/>
      <c r="P25" s="23"/>
    </row>
    <row r="26" spans="1:18" x14ac:dyDescent="0.35">
      <c r="A26" s="93" t="s">
        <v>183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8" x14ac:dyDescent="0.35">
      <c r="A27" s="1"/>
      <c r="B27" s="1"/>
      <c r="C27" s="1"/>
      <c r="D27" s="1"/>
      <c r="E27" s="1"/>
      <c r="F27" s="1"/>
    </row>
    <row r="28" spans="1:18" x14ac:dyDescent="0.35">
      <c r="A28" s="1"/>
      <c r="B28" s="1"/>
      <c r="C28" s="1"/>
      <c r="D28" s="1"/>
      <c r="E28" s="1"/>
      <c r="F28" s="1"/>
    </row>
  </sheetData>
  <mergeCells count="10">
    <mergeCell ref="A26:N26"/>
    <mergeCell ref="A2:A4"/>
    <mergeCell ref="B2:N2"/>
    <mergeCell ref="B3:C3"/>
    <mergeCell ref="D3:E3"/>
    <mergeCell ref="F3:G3"/>
    <mergeCell ref="H3:I3"/>
    <mergeCell ref="J3:K3"/>
    <mergeCell ref="L3:L4"/>
    <mergeCell ref="M3:N3"/>
  </mergeCells>
  <pageMargins left="0.31496062992125984" right="0.11811023622047245" top="0.55118110236220474" bottom="0.15748031496062992" header="0.31496062992125984" footer="0.31496062992125984"/>
  <pageSetup paperSize="9" orientation="portrait" r:id="rId1"/>
  <headerFooter>
    <oddHeader>&amp;R19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D0598-51E7-473B-8FA7-90BDD0051140}">
  <dimension ref="A1:L64"/>
  <sheetViews>
    <sheetView view="pageLayout" zoomScaleNormal="100" workbookViewId="0">
      <selection activeCell="G8" sqref="G8"/>
    </sheetView>
  </sheetViews>
  <sheetFormatPr defaultRowHeight="14.25" x14ac:dyDescent="0.2"/>
  <cols>
    <col min="1" max="1" width="7.625" customWidth="1"/>
    <col min="2" max="2" width="9" customWidth="1"/>
    <col min="9" max="9" width="9" customWidth="1"/>
  </cols>
  <sheetData>
    <row r="1" spans="1:10" ht="21" x14ac:dyDescent="0.35">
      <c r="A1" s="62"/>
      <c r="B1" s="1"/>
      <c r="C1" s="1"/>
      <c r="D1" s="1"/>
      <c r="E1" s="1"/>
      <c r="F1" s="1"/>
    </row>
    <row r="2" spans="1:10" ht="21" x14ac:dyDescent="0.35">
      <c r="A2" s="9"/>
      <c r="B2" s="1"/>
      <c r="C2" s="1"/>
      <c r="D2" s="1"/>
      <c r="E2" s="1"/>
      <c r="F2" s="1"/>
    </row>
    <row r="3" spans="1:10" ht="21" x14ac:dyDescent="0.35">
      <c r="A3" s="9"/>
      <c r="B3" s="1"/>
      <c r="C3" s="1"/>
      <c r="D3" s="1"/>
      <c r="E3" s="1"/>
      <c r="F3" s="1"/>
    </row>
    <row r="4" spans="1:10" ht="21" x14ac:dyDescent="0.35">
      <c r="A4" s="9"/>
      <c r="B4" s="1"/>
      <c r="C4" s="1"/>
      <c r="D4" s="1"/>
      <c r="E4" s="1"/>
      <c r="F4" s="1"/>
    </row>
    <row r="6" spans="1:10" ht="21" x14ac:dyDescent="0.35">
      <c r="A6" s="62"/>
      <c r="B6" s="1"/>
      <c r="C6" s="1"/>
      <c r="D6" s="1"/>
      <c r="E6" s="1"/>
      <c r="F6" s="1"/>
      <c r="G6" s="1"/>
      <c r="H6" s="1"/>
      <c r="I6" s="1"/>
      <c r="J6" s="1"/>
    </row>
    <row r="7" spans="1:10" ht="21" x14ac:dyDescent="0.35">
      <c r="A7" s="9"/>
      <c r="B7" s="1"/>
      <c r="C7" s="1"/>
      <c r="D7" s="1"/>
      <c r="E7" s="1"/>
      <c r="F7" s="1"/>
      <c r="G7" s="1"/>
      <c r="H7" s="1"/>
      <c r="I7" s="1"/>
      <c r="J7" s="1"/>
    </row>
    <row r="8" spans="1:10" ht="21" x14ac:dyDescent="0.35">
      <c r="A8" s="9"/>
      <c r="B8" s="1"/>
      <c r="C8" s="1"/>
      <c r="D8" s="1"/>
      <c r="E8" s="1"/>
      <c r="F8" s="1"/>
      <c r="G8" s="1"/>
      <c r="H8" s="1"/>
      <c r="I8" s="1"/>
      <c r="J8" s="1"/>
    </row>
    <row r="9" spans="1:10" ht="21" x14ac:dyDescent="0.35">
      <c r="A9" s="9"/>
      <c r="B9" s="1"/>
      <c r="C9" s="1"/>
      <c r="D9" s="1"/>
      <c r="E9" s="1"/>
      <c r="F9" s="1"/>
      <c r="G9" s="1"/>
      <c r="H9" s="1"/>
      <c r="I9" s="1"/>
      <c r="J9" s="1"/>
    </row>
    <row r="10" spans="1:10" ht="21" x14ac:dyDescent="0.35">
      <c r="A10" s="9"/>
      <c r="B10" s="1"/>
      <c r="C10" s="1"/>
      <c r="D10" s="1"/>
      <c r="E10" s="1"/>
      <c r="F10" s="1"/>
      <c r="G10" s="1"/>
      <c r="H10" s="1"/>
      <c r="I10" s="1"/>
      <c r="J10" s="1"/>
    </row>
    <row r="11" spans="1:10" ht="21" x14ac:dyDescent="0.35">
      <c r="A11" s="9"/>
      <c r="B11" s="1"/>
      <c r="C11" s="1"/>
      <c r="D11" s="1"/>
      <c r="E11" s="1"/>
      <c r="F11" s="1"/>
      <c r="G11" s="1"/>
      <c r="H11" s="1"/>
      <c r="I11" s="1"/>
      <c r="J11" s="1"/>
    </row>
    <row r="12" spans="1:10" ht="21" x14ac:dyDescent="0.35">
      <c r="A12" s="9"/>
      <c r="B12" s="1"/>
      <c r="C12" s="1"/>
      <c r="D12" s="1"/>
      <c r="E12" s="1"/>
      <c r="F12" s="1"/>
      <c r="G12" s="1"/>
      <c r="H12" s="1"/>
      <c r="I12" s="1"/>
      <c r="J12" s="1"/>
    </row>
    <row r="13" spans="1:10" ht="21" x14ac:dyDescent="0.35">
      <c r="A13" s="9"/>
      <c r="B13" s="1"/>
      <c r="C13" s="1"/>
      <c r="D13" s="1"/>
      <c r="E13" s="1"/>
      <c r="F13" s="1"/>
      <c r="G13" s="1"/>
      <c r="H13" s="1"/>
      <c r="I13" s="1"/>
      <c r="J13" s="1"/>
    </row>
    <row r="14" spans="1:10" ht="21" x14ac:dyDescent="0.35">
      <c r="A14" s="9"/>
      <c r="B14" s="1"/>
      <c r="C14" s="1"/>
      <c r="D14" s="1"/>
      <c r="E14" s="1"/>
      <c r="F14" s="1"/>
      <c r="G14" s="1"/>
      <c r="H14" s="1"/>
      <c r="I14" s="1"/>
      <c r="J14" s="1"/>
    </row>
    <row r="15" spans="1:10" ht="21" x14ac:dyDescent="0.35">
      <c r="A15" s="9"/>
      <c r="B15" s="1"/>
      <c r="C15" s="1"/>
      <c r="D15" s="1"/>
      <c r="E15" s="1"/>
      <c r="F15" s="1"/>
      <c r="G15" s="1"/>
      <c r="H15" s="1"/>
      <c r="I15" s="1"/>
      <c r="J15" s="1"/>
    </row>
    <row r="16" spans="1:10" ht="21" x14ac:dyDescent="0.35">
      <c r="A16" s="9"/>
      <c r="B16" s="1"/>
      <c r="C16" s="1"/>
      <c r="D16" s="1"/>
      <c r="E16" s="1"/>
      <c r="F16" s="1"/>
      <c r="G16" s="1"/>
      <c r="H16" s="1"/>
      <c r="I16" s="1"/>
      <c r="J16" s="1"/>
    </row>
    <row r="17" spans="1:10" ht="21" x14ac:dyDescent="0.35">
      <c r="A17" s="9"/>
      <c r="B17" s="1"/>
      <c r="C17" s="1"/>
      <c r="D17" s="1"/>
      <c r="E17" s="1"/>
      <c r="F17" s="1"/>
      <c r="G17" s="1"/>
      <c r="H17" s="1"/>
      <c r="I17" s="1"/>
      <c r="J17" s="1"/>
    </row>
    <row r="18" spans="1:10" ht="21" x14ac:dyDescent="0.35">
      <c r="A18" s="9"/>
      <c r="B18" s="1"/>
      <c r="C18" s="1"/>
      <c r="D18" s="1"/>
      <c r="E18" s="1"/>
      <c r="F18" s="1"/>
      <c r="G18" s="1"/>
      <c r="H18" s="1"/>
      <c r="I18" s="1"/>
      <c r="J18" s="1"/>
    </row>
    <row r="19" spans="1:10" ht="21" x14ac:dyDescent="0.35">
      <c r="A19" s="9"/>
      <c r="B19" s="1"/>
      <c r="C19" s="1"/>
      <c r="D19" s="1"/>
      <c r="E19" s="1"/>
      <c r="F19" s="1"/>
      <c r="G19" s="1"/>
      <c r="H19" s="1"/>
      <c r="I19" s="1"/>
      <c r="J19" s="1"/>
    </row>
    <row r="20" spans="1:10" ht="21" x14ac:dyDescent="0.35">
      <c r="A20" s="9"/>
      <c r="B20" s="1"/>
      <c r="C20" s="1"/>
      <c r="D20" s="1"/>
      <c r="E20" s="1"/>
      <c r="F20" s="1"/>
      <c r="G20" s="1"/>
      <c r="H20" s="1"/>
      <c r="I20" s="1"/>
      <c r="J20" s="1"/>
    </row>
    <row r="21" spans="1:10" ht="21" x14ac:dyDescent="0.35">
      <c r="A21" s="9"/>
      <c r="B21" s="1"/>
      <c r="C21" s="1"/>
      <c r="D21" s="1"/>
      <c r="E21" s="1"/>
      <c r="F21" s="1"/>
      <c r="G21" s="1"/>
      <c r="H21" s="1"/>
      <c r="I21" s="1"/>
      <c r="J21" s="1"/>
    </row>
    <row r="22" spans="1:10" ht="21" x14ac:dyDescent="0.35">
      <c r="A22" s="9"/>
      <c r="B22" s="1"/>
      <c r="C22" s="1"/>
      <c r="D22" s="1"/>
      <c r="E22" s="1"/>
      <c r="F22" s="1"/>
      <c r="G22" s="1"/>
      <c r="H22" s="1"/>
      <c r="I22" s="1"/>
      <c r="J22" s="1"/>
    </row>
    <row r="23" spans="1:10" ht="21" x14ac:dyDescent="0.35">
      <c r="A23" s="9"/>
      <c r="B23" s="1"/>
      <c r="C23" s="1"/>
      <c r="D23" s="1"/>
      <c r="E23" s="1"/>
      <c r="F23" s="1"/>
      <c r="G23" s="1"/>
      <c r="H23" s="1"/>
      <c r="I23" s="1"/>
      <c r="J23" s="1"/>
    </row>
    <row r="24" spans="1:10" ht="21" x14ac:dyDescent="0.35">
      <c r="A24" s="9"/>
      <c r="B24" s="1"/>
      <c r="C24" s="1"/>
      <c r="D24" s="1"/>
      <c r="E24" s="1"/>
      <c r="F24" s="1"/>
      <c r="G24" s="1"/>
      <c r="H24" s="1"/>
      <c r="I24" s="1"/>
      <c r="J24" s="1"/>
    </row>
    <row r="25" spans="1:10" ht="21" x14ac:dyDescent="0.35">
      <c r="A25" s="9"/>
      <c r="B25" s="1"/>
      <c r="C25" s="1"/>
      <c r="D25" s="1"/>
      <c r="E25" s="1"/>
      <c r="F25" s="1"/>
      <c r="G25" s="1"/>
      <c r="H25" s="1"/>
      <c r="I25" s="1"/>
      <c r="J25" s="1"/>
    </row>
    <row r="26" spans="1:10" ht="21" x14ac:dyDescent="0.35">
      <c r="A26" s="9"/>
      <c r="B26" s="1"/>
      <c r="C26" s="1"/>
      <c r="D26" s="1"/>
      <c r="E26" s="1"/>
      <c r="F26" s="1"/>
      <c r="G26" s="1"/>
      <c r="H26" s="1"/>
      <c r="I26" s="1"/>
      <c r="J26" s="1"/>
    </row>
    <row r="27" spans="1:10" ht="21" x14ac:dyDescent="0.35">
      <c r="A27" s="9"/>
      <c r="B27" s="1"/>
      <c r="C27" s="1"/>
      <c r="D27" s="1"/>
      <c r="E27" s="1"/>
      <c r="F27" s="1"/>
      <c r="G27" s="1"/>
      <c r="H27" s="1"/>
      <c r="I27" s="1"/>
      <c r="J27" s="1"/>
    </row>
    <row r="28" spans="1:10" ht="21" x14ac:dyDescent="0.35">
      <c r="A28" s="9"/>
      <c r="B28" s="1"/>
      <c r="C28" s="1"/>
      <c r="D28" s="1"/>
      <c r="E28" s="1"/>
      <c r="F28" s="1"/>
      <c r="G28" s="1"/>
      <c r="H28" s="1"/>
      <c r="I28" s="1"/>
      <c r="J28" s="1"/>
    </row>
    <row r="29" spans="1:10" ht="21" x14ac:dyDescent="0.35">
      <c r="A29" s="9"/>
      <c r="B29" s="1"/>
      <c r="C29" s="1"/>
      <c r="D29" s="1"/>
      <c r="E29" s="1"/>
      <c r="F29" s="1"/>
      <c r="G29" s="1"/>
      <c r="H29" s="1"/>
      <c r="I29" s="1"/>
      <c r="J29" s="1"/>
    </row>
    <row r="40" spans="1:12" ht="21" x14ac:dyDescent="0.35">
      <c r="A40" s="6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x14ac:dyDescent="0.35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" x14ac:dyDescent="0.35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 x14ac:dyDescent="0.35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1" x14ac:dyDescent="0.35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21" x14ac:dyDescent="0.35">
      <c r="A45" s="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1" x14ac:dyDescent="0.35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1" x14ac:dyDescent="0.35">
      <c r="A47" s="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1" x14ac:dyDescent="0.35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21" x14ac:dyDescent="0.35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1" x14ac:dyDescent="0.35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21" x14ac:dyDescent="0.3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21" x14ac:dyDescent="0.35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21" x14ac:dyDescent="0.3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1" x14ac:dyDescent="0.35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1" x14ac:dyDescent="0.35">
      <c r="A55" s="62"/>
      <c r="B55" s="1"/>
    </row>
    <row r="56" spans="1:12" ht="21" x14ac:dyDescent="0.35">
      <c r="A56" s="9"/>
      <c r="B56" s="1"/>
    </row>
    <row r="57" spans="1:12" ht="21" x14ac:dyDescent="0.35">
      <c r="A57" s="9"/>
      <c r="B57" s="72"/>
    </row>
    <row r="58" spans="1:12" ht="21" x14ac:dyDescent="0.35">
      <c r="A58" s="9"/>
      <c r="B58" s="1"/>
    </row>
    <row r="59" spans="1:12" ht="21" x14ac:dyDescent="0.35">
      <c r="A59" s="9"/>
      <c r="B59" s="1"/>
    </row>
    <row r="60" spans="1:12" ht="21" x14ac:dyDescent="0.35">
      <c r="A60" s="9"/>
      <c r="B60" s="1"/>
    </row>
    <row r="61" spans="1:12" ht="21" x14ac:dyDescent="0.35">
      <c r="A61" s="9"/>
      <c r="B61" s="1"/>
    </row>
    <row r="62" spans="1:12" ht="21" x14ac:dyDescent="0.35">
      <c r="A62" s="9"/>
      <c r="B62" s="1"/>
    </row>
    <row r="63" spans="1:12" ht="21" x14ac:dyDescent="0.35">
      <c r="A63" s="9"/>
      <c r="B63" s="1"/>
    </row>
    <row r="64" spans="1:12" ht="21" x14ac:dyDescent="0.35">
      <c r="A64" s="9"/>
      <c r="B64" s="1"/>
    </row>
  </sheetData>
  <pageMargins left="0.7" right="0.7" top="0.75" bottom="0.75" header="0.3" footer="0.3"/>
  <pageSetup paperSize="9" orientation="portrait" r:id="rId1"/>
  <headerFooter>
    <oddHeader>&amp;R21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30"/>
  <sheetViews>
    <sheetView workbookViewId="0">
      <selection activeCell="B24" sqref="B24:B26"/>
    </sheetView>
  </sheetViews>
  <sheetFormatPr defaultRowHeight="21" x14ac:dyDescent="0.35"/>
  <cols>
    <col min="1" max="3" width="9.375" style="1" customWidth="1"/>
    <col min="4" max="4" width="15.5" style="1" customWidth="1"/>
    <col min="5" max="7" width="9.375" style="1" customWidth="1"/>
    <col min="8" max="8" width="9.375" style="9" customWidth="1"/>
    <col min="9" max="9" width="9.375" style="1" customWidth="1"/>
    <col min="10" max="18" width="9" style="1"/>
    <col min="19" max="19" width="9.375" style="1" customWidth="1"/>
    <col min="20" max="27" width="9" style="1"/>
    <col min="28" max="28" width="15.5" style="1" customWidth="1"/>
    <col min="29" max="16384" width="9" style="1"/>
  </cols>
  <sheetData>
    <row r="1" spans="1:27" x14ac:dyDescent="0.35">
      <c r="A1" s="113" t="s">
        <v>104</v>
      </c>
      <c r="B1" s="113"/>
      <c r="C1" s="113"/>
      <c r="D1" s="113"/>
      <c r="E1" s="8"/>
      <c r="F1" s="8"/>
      <c r="G1" s="69" t="s">
        <v>107</v>
      </c>
      <c r="H1" s="68"/>
      <c r="I1" s="68"/>
      <c r="J1" s="68"/>
      <c r="K1" s="68"/>
      <c r="L1" s="68"/>
      <c r="M1" s="68"/>
      <c r="N1" s="68"/>
      <c r="S1" s="8"/>
      <c r="U1" s="93"/>
      <c r="V1" s="93"/>
      <c r="W1" s="93"/>
      <c r="X1" s="93"/>
      <c r="Y1" s="93"/>
      <c r="Z1" s="93"/>
      <c r="AA1" s="93"/>
    </row>
    <row r="3" spans="1:27" x14ac:dyDescent="0.35">
      <c r="A3" s="5" t="s">
        <v>105</v>
      </c>
      <c r="B3" s="5" t="s">
        <v>106</v>
      </c>
      <c r="C3" s="60" t="s">
        <v>11</v>
      </c>
      <c r="D3" s="5" t="s">
        <v>6</v>
      </c>
      <c r="F3" s="5" t="s">
        <v>108</v>
      </c>
      <c r="G3" s="5" t="s">
        <v>109</v>
      </c>
      <c r="H3" s="5" t="s">
        <v>120</v>
      </c>
      <c r="I3" s="5" t="s">
        <v>121</v>
      </c>
      <c r="J3" s="5" t="s">
        <v>110</v>
      </c>
      <c r="K3" s="5" t="s">
        <v>99</v>
      </c>
      <c r="L3" s="5" t="s">
        <v>111</v>
      </c>
      <c r="M3" s="5" t="s">
        <v>11</v>
      </c>
      <c r="N3" s="5" t="s">
        <v>6</v>
      </c>
      <c r="Q3" s="1" t="s">
        <v>168</v>
      </c>
    </row>
    <row r="4" spans="1:27" x14ac:dyDescent="0.35">
      <c r="A4" s="82">
        <v>149</v>
      </c>
      <c r="B4" s="43">
        <v>148</v>
      </c>
      <c r="C4" s="21">
        <f>A4+B4</f>
        <v>297</v>
      </c>
      <c r="D4" s="3"/>
      <c r="F4" s="12">
        <v>16</v>
      </c>
      <c r="G4" s="12">
        <v>48</v>
      </c>
      <c r="H4" s="84">
        <v>42</v>
      </c>
      <c r="I4" s="84">
        <v>46</v>
      </c>
      <c r="J4" s="86">
        <v>38</v>
      </c>
      <c r="K4" s="87">
        <v>42</v>
      </c>
      <c r="L4" s="21">
        <v>30</v>
      </c>
      <c r="M4" s="40">
        <f>G4+H4+I4+J4+K4</f>
        <v>216</v>
      </c>
      <c r="N4" s="3"/>
    </row>
    <row r="5" spans="1:27" x14ac:dyDescent="0.35">
      <c r="A5" s="82">
        <v>149</v>
      </c>
      <c r="B5" s="44">
        <v>148</v>
      </c>
      <c r="C5" s="21">
        <f t="shared" ref="C5:C23" si="0">A5+B5</f>
        <v>297</v>
      </c>
      <c r="D5" s="3"/>
      <c r="F5" s="12">
        <v>13</v>
      </c>
      <c r="G5" s="12">
        <v>48</v>
      </c>
      <c r="H5" s="84">
        <v>45</v>
      </c>
      <c r="I5" s="84">
        <v>46</v>
      </c>
      <c r="J5" s="86">
        <v>37</v>
      </c>
      <c r="K5" s="87">
        <v>43</v>
      </c>
      <c r="L5" s="21">
        <v>30</v>
      </c>
      <c r="M5" s="40">
        <f t="shared" ref="M5:M23" si="1">G5+H5+I5+J5+K5</f>
        <v>219</v>
      </c>
      <c r="N5" s="3"/>
      <c r="Q5" s="1" t="s">
        <v>169</v>
      </c>
      <c r="R5" s="1" t="s">
        <v>170</v>
      </c>
      <c r="T5" s="1">
        <v>300</v>
      </c>
    </row>
    <row r="6" spans="1:27" x14ac:dyDescent="0.35">
      <c r="A6" s="82">
        <v>120</v>
      </c>
      <c r="B6" s="44">
        <v>115</v>
      </c>
      <c r="C6" s="21">
        <f t="shared" si="0"/>
        <v>235</v>
      </c>
      <c r="D6" s="3"/>
      <c r="F6" s="12">
        <v>17</v>
      </c>
      <c r="G6" s="12">
        <v>49</v>
      </c>
      <c r="H6" s="84">
        <v>43</v>
      </c>
      <c r="I6" s="84">
        <v>42</v>
      </c>
      <c r="J6" s="86">
        <v>36</v>
      </c>
      <c r="K6" s="87">
        <v>39</v>
      </c>
      <c r="L6" s="21">
        <v>28</v>
      </c>
      <c r="M6" s="40">
        <f t="shared" si="1"/>
        <v>209</v>
      </c>
      <c r="N6" s="3"/>
      <c r="R6" s="1" t="s">
        <v>171</v>
      </c>
      <c r="T6" s="1">
        <v>288</v>
      </c>
    </row>
    <row r="7" spans="1:27" x14ac:dyDescent="0.35">
      <c r="A7" s="82">
        <v>139</v>
      </c>
      <c r="B7" s="44">
        <v>143</v>
      </c>
      <c r="C7" s="21">
        <f t="shared" si="0"/>
        <v>282</v>
      </c>
      <c r="D7" s="3"/>
      <c r="F7" s="12">
        <v>12</v>
      </c>
      <c r="G7" s="12">
        <v>49</v>
      </c>
      <c r="H7" s="84">
        <v>43</v>
      </c>
      <c r="I7" s="84">
        <v>41</v>
      </c>
      <c r="J7" s="86">
        <v>32</v>
      </c>
      <c r="K7" s="87">
        <v>42</v>
      </c>
      <c r="L7" s="21">
        <v>26</v>
      </c>
      <c r="M7" s="40">
        <f t="shared" si="1"/>
        <v>207</v>
      </c>
      <c r="N7" s="3"/>
    </row>
    <row r="8" spans="1:27" x14ac:dyDescent="0.35">
      <c r="A8" s="82">
        <v>138</v>
      </c>
      <c r="B8" s="44">
        <v>144</v>
      </c>
      <c r="C8" s="21">
        <f t="shared" si="0"/>
        <v>282</v>
      </c>
      <c r="D8" s="3"/>
      <c r="F8" s="12">
        <v>53</v>
      </c>
      <c r="G8" s="12">
        <v>49</v>
      </c>
      <c r="H8" s="84">
        <v>41</v>
      </c>
      <c r="I8" s="84">
        <v>40</v>
      </c>
      <c r="J8" s="86">
        <v>33</v>
      </c>
      <c r="K8" s="87">
        <v>43</v>
      </c>
      <c r="L8" s="21">
        <v>26</v>
      </c>
      <c r="M8" s="40">
        <f t="shared" si="1"/>
        <v>206</v>
      </c>
      <c r="N8" s="3"/>
      <c r="Q8" s="1" t="s">
        <v>8</v>
      </c>
      <c r="R8" s="1" t="s">
        <v>170</v>
      </c>
      <c r="T8" s="1">
        <v>289</v>
      </c>
    </row>
    <row r="9" spans="1:27" x14ac:dyDescent="0.35">
      <c r="A9" s="82">
        <v>142</v>
      </c>
      <c r="B9" s="44">
        <v>144</v>
      </c>
      <c r="C9" s="21">
        <f t="shared" si="0"/>
        <v>286</v>
      </c>
      <c r="D9" s="3"/>
      <c r="F9" s="12">
        <v>16</v>
      </c>
      <c r="G9" s="12">
        <v>48</v>
      </c>
      <c r="H9" s="84">
        <v>41</v>
      </c>
      <c r="I9" s="84">
        <v>42</v>
      </c>
      <c r="J9" s="86">
        <v>32</v>
      </c>
      <c r="K9" s="87">
        <v>42</v>
      </c>
      <c r="L9" s="21">
        <v>26</v>
      </c>
      <c r="M9" s="40">
        <f t="shared" si="1"/>
        <v>205</v>
      </c>
      <c r="N9" s="3"/>
      <c r="R9" s="1" t="s">
        <v>172</v>
      </c>
      <c r="T9" s="1">
        <v>225</v>
      </c>
    </row>
    <row r="10" spans="1:27" x14ac:dyDescent="0.35">
      <c r="A10" s="82">
        <v>137</v>
      </c>
      <c r="B10" s="44">
        <v>147</v>
      </c>
      <c r="C10" s="21">
        <f t="shared" si="0"/>
        <v>284</v>
      </c>
      <c r="D10" s="3"/>
      <c r="F10" s="12">
        <v>16</v>
      </c>
      <c r="G10" s="12">
        <v>49</v>
      </c>
      <c r="H10" s="84">
        <v>43</v>
      </c>
      <c r="I10" s="84">
        <v>46</v>
      </c>
      <c r="J10" s="86">
        <v>33</v>
      </c>
      <c r="K10" s="87">
        <v>43</v>
      </c>
      <c r="L10" s="21">
        <v>28</v>
      </c>
      <c r="M10" s="40">
        <f t="shared" si="1"/>
        <v>214</v>
      </c>
      <c r="N10" s="3"/>
    </row>
    <row r="11" spans="1:27" x14ac:dyDescent="0.35">
      <c r="A11" s="82">
        <v>143</v>
      </c>
      <c r="B11" s="44">
        <v>145</v>
      </c>
      <c r="C11" s="21">
        <f t="shared" si="0"/>
        <v>288</v>
      </c>
      <c r="D11" s="3"/>
      <c r="F11" s="12">
        <v>16</v>
      </c>
      <c r="G11" s="12">
        <v>49</v>
      </c>
      <c r="H11" s="84">
        <v>43</v>
      </c>
      <c r="I11" s="84">
        <v>42</v>
      </c>
      <c r="J11" s="86">
        <v>0</v>
      </c>
      <c r="K11" s="87">
        <v>42</v>
      </c>
      <c r="L11" s="21">
        <v>25</v>
      </c>
      <c r="M11" s="40">
        <f t="shared" si="1"/>
        <v>176</v>
      </c>
      <c r="N11" s="3"/>
    </row>
    <row r="12" spans="1:27" x14ac:dyDescent="0.35">
      <c r="A12" s="82">
        <v>141</v>
      </c>
      <c r="B12" s="44">
        <v>147</v>
      </c>
      <c r="C12" s="21">
        <f t="shared" si="0"/>
        <v>288</v>
      </c>
      <c r="D12" s="3"/>
      <c r="F12" s="12">
        <v>16</v>
      </c>
      <c r="G12" s="12">
        <v>49</v>
      </c>
      <c r="H12" s="84">
        <v>40</v>
      </c>
      <c r="I12" s="84">
        <v>48</v>
      </c>
      <c r="J12" s="86">
        <v>32</v>
      </c>
      <c r="K12" s="87">
        <v>41</v>
      </c>
      <c r="L12" s="21">
        <v>29</v>
      </c>
      <c r="M12" s="40">
        <f t="shared" si="1"/>
        <v>210</v>
      </c>
      <c r="N12" s="3"/>
    </row>
    <row r="13" spans="1:27" x14ac:dyDescent="0.35">
      <c r="A13" s="82">
        <v>142</v>
      </c>
      <c r="B13" s="44">
        <v>147</v>
      </c>
      <c r="C13" s="21">
        <f t="shared" si="0"/>
        <v>289</v>
      </c>
      <c r="D13" s="3"/>
      <c r="F13" s="12">
        <v>16</v>
      </c>
      <c r="G13" s="12">
        <v>49</v>
      </c>
      <c r="H13" s="84">
        <v>42</v>
      </c>
      <c r="I13" s="84">
        <v>40</v>
      </c>
      <c r="J13" s="86">
        <v>32</v>
      </c>
      <c r="K13" s="87">
        <v>41</v>
      </c>
      <c r="L13" s="21">
        <v>26</v>
      </c>
      <c r="M13" s="40">
        <f t="shared" si="1"/>
        <v>204</v>
      </c>
      <c r="N13" s="3"/>
    </row>
    <row r="14" spans="1:27" x14ac:dyDescent="0.35">
      <c r="A14" s="82">
        <v>145</v>
      </c>
      <c r="B14" s="43">
        <v>150</v>
      </c>
      <c r="C14" s="21">
        <f t="shared" si="0"/>
        <v>295</v>
      </c>
      <c r="D14" s="3"/>
      <c r="F14" s="12"/>
      <c r="G14" s="12">
        <v>49</v>
      </c>
      <c r="H14" s="84">
        <v>42</v>
      </c>
      <c r="I14" s="84">
        <v>44</v>
      </c>
      <c r="J14" s="86">
        <v>34</v>
      </c>
      <c r="K14" s="87">
        <v>41</v>
      </c>
      <c r="L14" s="21">
        <v>26</v>
      </c>
      <c r="M14" s="40">
        <f t="shared" si="1"/>
        <v>210</v>
      </c>
      <c r="N14" s="3"/>
    </row>
    <row r="15" spans="1:27" x14ac:dyDescent="0.35">
      <c r="A15" s="82">
        <v>142</v>
      </c>
      <c r="B15" s="44">
        <v>150</v>
      </c>
      <c r="C15" s="21">
        <f t="shared" si="0"/>
        <v>292</v>
      </c>
      <c r="D15" s="3"/>
      <c r="F15" s="12"/>
      <c r="G15" s="12">
        <v>49</v>
      </c>
      <c r="H15" s="84">
        <v>44</v>
      </c>
      <c r="I15" s="84">
        <v>48</v>
      </c>
      <c r="J15" s="86">
        <v>35</v>
      </c>
      <c r="K15" s="87">
        <v>44</v>
      </c>
      <c r="L15" s="21">
        <v>24</v>
      </c>
      <c r="M15" s="40">
        <f t="shared" si="1"/>
        <v>220</v>
      </c>
      <c r="N15" s="3"/>
    </row>
    <row r="16" spans="1:27" x14ac:dyDescent="0.35">
      <c r="A16" s="82">
        <v>144</v>
      </c>
      <c r="B16" s="44">
        <v>148</v>
      </c>
      <c r="C16" s="21">
        <f t="shared" si="0"/>
        <v>292</v>
      </c>
      <c r="D16" s="3"/>
      <c r="F16" s="12"/>
      <c r="G16" s="12">
        <v>48</v>
      </c>
      <c r="H16" s="84">
        <v>44</v>
      </c>
      <c r="I16" s="84">
        <v>44</v>
      </c>
      <c r="J16" s="86">
        <v>36</v>
      </c>
      <c r="K16" s="87">
        <v>43</v>
      </c>
      <c r="L16" s="21">
        <v>27</v>
      </c>
      <c r="M16" s="40">
        <f t="shared" si="1"/>
        <v>215</v>
      </c>
      <c r="N16" s="3"/>
    </row>
    <row r="17" spans="1:18" x14ac:dyDescent="0.35">
      <c r="A17" s="82">
        <v>142</v>
      </c>
      <c r="B17" s="44">
        <v>148</v>
      </c>
      <c r="C17" s="21">
        <f t="shared" si="0"/>
        <v>290</v>
      </c>
      <c r="D17" s="3"/>
      <c r="F17" s="12"/>
      <c r="G17" s="12">
        <v>48</v>
      </c>
      <c r="H17" s="84">
        <v>47</v>
      </c>
      <c r="I17" s="84">
        <v>44</v>
      </c>
      <c r="J17" s="86">
        <v>33</v>
      </c>
      <c r="K17" s="87">
        <v>42</v>
      </c>
      <c r="L17" s="21">
        <v>26</v>
      </c>
      <c r="M17" s="40">
        <f t="shared" si="1"/>
        <v>214</v>
      </c>
      <c r="N17" s="3"/>
    </row>
    <row r="18" spans="1:18" x14ac:dyDescent="0.35">
      <c r="A18" s="82">
        <v>144</v>
      </c>
      <c r="B18" s="44">
        <v>150</v>
      </c>
      <c r="C18" s="21">
        <f t="shared" si="0"/>
        <v>294</v>
      </c>
      <c r="D18" s="3"/>
      <c r="F18" s="12"/>
      <c r="G18" s="12">
        <v>49</v>
      </c>
      <c r="H18" s="84">
        <v>44</v>
      </c>
      <c r="I18" s="84">
        <v>44</v>
      </c>
      <c r="J18" s="86">
        <v>31</v>
      </c>
      <c r="K18" s="87">
        <v>39</v>
      </c>
      <c r="L18" s="21">
        <v>26</v>
      </c>
      <c r="M18" s="40">
        <f t="shared" si="1"/>
        <v>207</v>
      </c>
      <c r="N18" s="3"/>
    </row>
    <row r="19" spans="1:18" x14ac:dyDescent="0.35">
      <c r="A19" s="82">
        <v>146</v>
      </c>
      <c r="B19" s="44">
        <v>150</v>
      </c>
      <c r="C19" s="21">
        <f t="shared" si="0"/>
        <v>296</v>
      </c>
      <c r="D19" s="3"/>
      <c r="F19" s="12"/>
      <c r="G19" s="12">
        <v>48</v>
      </c>
      <c r="H19" s="84">
        <v>35</v>
      </c>
      <c r="I19" s="84">
        <v>39</v>
      </c>
      <c r="J19" s="86">
        <v>31</v>
      </c>
      <c r="K19" s="87">
        <v>41</v>
      </c>
      <c r="L19" s="21">
        <v>29</v>
      </c>
      <c r="M19" s="40">
        <f t="shared" si="1"/>
        <v>194</v>
      </c>
      <c r="N19" s="3"/>
    </row>
    <row r="20" spans="1:18" x14ac:dyDescent="0.35">
      <c r="A20" s="82">
        <v>146</v>
      </c>
      <c r="B20" s="44">
        <v>150</v>
      </c>
      <c r="C20" s="21">
        <f t="shared" si="0"/>
        <v>296</v>
      </c>
      <c r="D20" s="3"/>
      <c r="F20" s="12"/>
      <c r="G20" s="12">
        <v>48</v>
      </c>
      <c r="H20" s="84">
        <v>25</v>
      </c>
      <c r="I20" s="84">
        <v>30</v>
      </c>
      <c r="J20" s="86">
        <v>32</v>
      </c>
      <c r="K20" s="87">
        <v>39</v>
      </c>
      <c r="L20" s="21">
        <v>28</v>
      </c>
      <c r="M20" s="40">
        <f t="shared" si="1"/>
        <v>174</v>
      </c>
      <c r="N20" s="3"/>
    </row>
    <row r="21" spans="1:18" x14ac:dyDescent="0.35">
      <c r="A21" s="82">
        <v>144</v>
      </c>
      <c r="B21" s="44">
        <v>149</v>
      </c>
      <c r="C21" s="21">
        <f t="shared" si="0"/>
        <v>293</v>
      </c>
      <c r="D21" s="3"/>
      <c r="F21" s="12"/>
      <c r="G21" s="12">
        <v>49</v>
      </c>
      <c r="H21" s="84">
        <v>32</v>
      </c>
      <c r="I21" s="84">
        <v>36</v>
      </c>
      <c r="J21" s="86">
        <v>32</v>
      </c>
      <c r="K21" s="87">
        <v>40</v>
      </c>
      <c r="L21" s="21">
        <v>28</v>
      </c>
      <c r="M21" s="40">
        <f t="shared" si="1"/>
        <v>189</v>
      </c>
      <c r="N21" s="3"/>
    </row>
    <row r="22" spans="1:18" x14ac:dyDescent="0.35">
      <c r="A22" s="82">
        <v>144</v>
      </c>
      <c r="B22" s="44">
        <v>150</v>
      </c>
      <c r="C22" s="21">
        <f t="shared" si="0"/>
        <v>294</v>
      </c>
      <c r="D22" s="3"/>
      <c r="F22" s="12"/>
      <c r="G22" s="12">
        <v>48</v>
      </c>
      <c r="H22" s="84">
        <v>38</v>
      </c>
      <c r="I22" s="84">
        <v>44</v>
      </c>
      <c r="J22" s="86">
        <v>34</v>
      </c>
      <c r="K22" s="87">
        <v>42</v>
      </c>
      <c r="L22" s="21">
        <v>27</v>
      </c>
      <c r="M22" s="40">
        <f t="shared" si="1"/>
        <v>206</v>
      </c>
      <c r="N22" s="3"/>
    </row>
    <row r="23" spans="1:18" x14ac:dyDescent="0.35">
      <c r="A23" s="82">
        <v>144</v>
      </c>
      <c r="B23" s="44">
        <v>149</v>
      </c>
      <c r="C23" s="21">
        <f t="shared" si="0"/>
        <v>293</v>
      </c>
      <c r="D23" s="3"/>
      <c r="F23" s="12"/>
      <c r="G23" s="12">
        <v>48</v>
      </c>
      <c r="H23" s="84">
        <v>46</v>
      </c>
      <c r="I23" s="84">
        <v>44</v>
      </c>
      <c r="J23" s="86">
        <v>35</v>
      </c>
      <c r="K23" s="87">
        <v>45</v>
      </c>
      <c r="L23" s="21">
        <v>26</v>
      </c>
      <c r="M23" s="40">
        <f t="shared" si="1"/>
        <v>218</v>
      </c>
      <c r="N23" s="3"/>
    </row>
    <row r="24" spans="1:18" x14ac:dyDescent="0.35">
      <c r="A24" s="60">
        <f t="shared" ref="A24:B24" si="2">SUM(A4:A23)</f>
        <v>2841</v>
      </c>
      <c r="B24" s="60">
        <f t="shared" si="2"/>
        <v>2922</v>
      </c>
      <c r="C24" s="83">
        <f>SUM(C4:C23)/20</f>
        <v>288.14999999999998</v>
      </c>
      <c r="D24" s="5" t="s">
        <v>112</v>
      </c>
      <c r="F24" s="73">
        <f>SUM(F4:F23)/10</f>
        <v>19.100000000000001</v>
      </c>
      <c r="G24" s="41">
        <f t="shared" ref="G24:L24" si="3">SUM(G4:G23)</f>
        <v>971</v>
      </c>
      <c r="H24" s="41">
        <f>SUM(H4:H23)</f>
        <v>820</v>
      </c>
      <c r="I24" s="41">
        <f>SUM(I4:I23)</f>
        <v>850</v>
      </c>
      <c r="J24" s="41">
        <f t="shared" si="3"/>
        <v>638</v>
      </c>
      <c r="K24" s="41">
        <f t="shared" si="3"/>
        <v>834</v>
      </c>
      <c r="L24" s="41">
        <f t="shared" si="3"/>
        <v>541</v>
      </c>
      <c r="M24" s="42">
        <f>SUM(M4:M23)/20</f>
        <v>205.65</v>
      </c>
      <c r="N24" s="5" t="s">
        <v>112</v>
      </c>
    </row>
    <row r="25" spans="1:18" x14ac:dyDescent="0.35">
      <c r="A25" s="39"/>
      <c r="C25" s="45"/>
      <c r="F25" s="39"/>
      <c r="H25" s="64"/>
      <c r="R25" s="20"/>
    </row>
    <row r="29" spans="1:18" ht="34.5" thickBot="1" x14ac:dyDescent="0.55000000000000004">
      <c r="E29" s="46" t="s">
        <v>113</v>
      </c>
      <c r="F29" s="114" t="s">
        <v>114</v>
      </c>
      <c r="G29" s="114"/>
      <c r="H29" s="114"/>
      <c r="I29" s="114"/>
    </row>
    <row r="30" spans="1:18" x14ac:dyDescent="0.35">
      <c r="E30" s="47"/>
      <c r="F30" s="115" t="s">
        <v>115</v>
      </c>
      <c r="G30" s="115"/>
      <c r="H30" s="115"/>
      <c r="I30" s="115"/>
    </row>
  </sheetData>
  <mergeCells count="4">
    <mergeCell ref="A1:D1"/>
    <mergeCell ref="U1:AA1"/>
    <mergeCell ref="F29:I29"/>
    <mergeCell ref="F30:I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4"/>
  <sheetViews>
    <sheetView view="pageLayout" topLeftCell="A46" zoomScaleNormal="100" zoomScaleSheetLayoutView="100" workbookViewId="0">
      <selection activeCell="D65" sqref="D65"/>
    </sheetView>
  </sheetViews>
  <sheetFormatPr defaultColWidth="8.75" defaultRowHeight="21" x14ac:dyDescent="0.35"/>
  <cols>
    <col min="1" max="1" width="7.375" style="1" customWidth="1"/>
    <col min="2" max="2" width="12.625" style="1" customWidth="1"/>
    <col min="3" max="6" width="8.75" style="1"/>
    <col min="7" max="7" width="3.625" style="1" customWidth="1"/>
    <col min="8" max="9" width="9.875" style="7" customWidth="1"/>
    <col min="10" max="16384" width="8.75" style="1"/>
  </cols>
  <sheetData>
    <row r="1" spans="1:17" x14ac:dyDescent="0.35">
      <c r="A1" s="1" t="s">
        <v>18</v>
      </c>
    </row>
    <row r="2" spans="1:17" ht="21" customHeight="1" x14ac:dyDescent="0.35">
      <c r="A2" s="90" t="s">
        <v>19</v>
      </c>
      <c r="B2" s="91"/>
      <c r="C2" s="91"/>
      <c r="D2" s="91"/>
      <c r="E2" s="91"/>
      <c r="F2" s="91"/>
      <c r="G2" s="91"/>
      <c r="H2" s="25" t="s">
        <v>20</v>
      </c>
      <c r="I2" s="25" t="s">
        <v>5</v>
      </c>
    </row>
    <row r="3" spans="1:17" ht="21" customHeight="1" x14ac:dyDescent="0.35">
      <c r="A3" s="14" t="s">
        <v>53</v>
      </c>
      <c r="C3" s="1" t="s">
        <v>177</v>
      </c>
      <c r="H3" s="26"/>
      <c r="I3" s="26"/>
    </row>
    <row r="4" spans="1:17" ht="21" customHeight="1" x14ac:dyDescent="0.35">
      <c r="A4" s="14"/>
      <c r="B4" s="6" t="s">
        <v>54</v>
      </c>
      <c r="C4" s="1" t="s">
        <v>162</v>
      </c>
      <c r="H4" s="27">
        <v>176</v>
      </c>
      <c r="I4" s="28">
        <f>(H4/300)*100</f>
        <v>58.666666666666664</v>
      </c>
    </row>
    <row r="5" spans="1:17" ht="21" customHeight="1" x14ac:dyDescent="0.35">
      <c r="A5" s="14"/>
      <c r="B5" s="6" t="s">
        <v>55</v>
      </c>
      <c r="C5" s="1" t="s">
        <v>163</v>
      </c>
      <c r="H5" s="27">
        <v>124</v>
      </c>
      <c r="I5" s="28">
        <f>(H5/300)*100</f>
        <v>41.333333333333336</v>
      </c>
      <c r="L5" s="1" t="s">
        <v>165</v>
      </c>
    </row>
    <row r="6" spans="1:17" ht="21" customHeight="1" x14ac:dyDescent="0.35">
      <c r="A6" s="14" t="s">
        <v>56</v>
      </c>
      <c r="B6" s="6"/>
      <c r="H6" s="27"/>
      <c r="I6" s="28"/>
    </row>
    <row r="7" spans="1:17" ht="21" customHeight="1" x14ac:dyDescent="0.35">
      <c r="A7" s="14"/>
      <c r="B7" s="6" t="s">
        <v>22</v>
      </c>
      <c r="H7" s="27">
        <v>137</v>
      </c>
      <c r="I7" s="28">
        <f>(H7/300)*100</f>
        <v>45.666666666666664</v>
      </c>
      <c r="Q7" s="1" t="s">
        <v>166</v>
      </c>
    </row>
    <row r="8" spans="1:17" ht="21" customHeight="1" x14ac:dyDescent="0.35">
      <c r="A8" s="14"/>
      <c r="B8" s="6" t="s">
        <v>21</v>
      </c>
      <c r="H8" s="27">
        <v>163</v>
      </c>
      <c r="I8" s="28">
        <f>H8*100/300</f>
        <v>54.333333333333336</v>
      </c>
    </row>
    <row r="9" spans="1:17" ht="21" customHeight="1" x14ac:dyDescent="0.35">
      <c r="A9" s="14" t="s">
        <v>57</v>
      </c>
      <c r="F9" s="1" t="s">
        <v>164</v>
      </c>
      <c r="G9" s="15"/>
      <c r="H9" s="27"/>
      <c r="I9" s="28"/>
    </row>
    <row r="10" spans="1:17" ht="21" customHeight="1" x14ac:dyDescent="0.35">
      <c r="A10" s="14"/>
      <c r="B10" s="6" t="s">
        <v>103</v>
      </c>
      <c r="H10" s="27">
        <v>25</v>
      </c>
      <c r="I10" s="28">
        <f>H10*100/300</f>
        <v>8.3333333333333339</v>
      </c>
    </row>
    <row r="11" spans="1:17" ht="21" customHeight="1" x14ac:dyDescent="0.35">
      <c r="A11" s="14"/>
      <c r="B11" s="6" t="s">
        <v>58</v>
      </c>
      <c r="C11" s="6"/>
      <c r="H11" s="27">
        <v>38</v>
      </c>
      <c r="I11" s="28">
        <f>(H11/300)*100</f>
        <v>12.666666666666668</v>
      </c>
      <c r="N11" s="1" t="s">
        <v>167</v>
      </c>
    </row>
    <row r="12" spans="1:17" ht="21" customHeight="1" x14ac:dyDescent="0.35">
      <c r="A12" s="14"/>
      <c r="B12" s="6" t="s">
        <v>59</v>
      </c>
      <c r="H12" s="27">
        <v>21</v>
      </c>
      <c r="I12" s="28">
        <f t="shared" ref="I12:I15" si="0">(H12/300)*100</f>
        <v>7.0000000000000009</v>
      </c>
      <c r="L12" s="6"/>
    </row>
    <row r="13" spans="1:17" ht="21" customHeight="1" x14ac:dyDescent="0.35">
      <c r="A13" s="14"/>
      <c r="B13" s="1" t="s">
        <v>60</v>
      </c>
      <c r="H13" s="27">
        <v>48</v>
      </c>
      <c r="I13" s="28">
        <f t="shared" si="0"/>
        <v>16</v>
      </c>
      <c r="L13" s="6"/>
    </row>
    <row r="14" spans="1:17" ht="21" customHeight="1" x14ac:dyDescent="0.35">
      <c r="A14" s="14"/>
      <c r="B14" s="6" t="s">
        <v>61</v>
      </c>
      <c r="D14" s="6"/>
      <c r="H14" s="27">
        <v>94</v>
      </c>
      <c r="I14" s="28">
        <f t="shared" si="0"/>
        <v>31.333333333333336</v>
      </c>
    </row>
    <row r="15" spans="1:17" ht="21" customHeight="1" x14ac:dyDescent="0.35">
      <c r="A15" s="14"/>
      <c r="B15" s="6" t="s">
        <v>62</v>
      </c>
      <c r="D15" s="6"/>
      <c r="H15" s="27">
        <v>74</v>
      </c>
      <c r="I15" s="28">
        <f t="shared" si="0"/>
        <v>24.666666666666668</v>
      </c>
    </row>
    <row r="16" spans="1:17" ht="21" customHeight="1" x14ac:dyDescent="0.35">
      <c r="A16" s="14" t="s">
        <v>67</v>
      </c>
      <c r="H16" s="27"/>
      <c r="I16" s="28"/>
    </row>
    <row r="17" spans="1:13" ht="21" customHeight="1" x14ac:dyDescent="0.35">
      <c r="A17" s="14"/>
      <c r="B17" s="6" t="s">
        <v>23</v>
      </c>
      <c r="H17" s="27">
        <v>98</v>
      </c>
      <c r="I17" s="28">
        <f>(H17/300)*100</f>
        <v>32.666666666666664</v>
      </c>
    </row>
    <row r="18" spans="1:13" ht="21" customHeight="1" x14ac:dyDescent="0.35">
      <c r="A18" s="14"/>
      <c r="B18" s="6" t="s">
        <v>24</v>
      </c>
      <c r="H18" s="27">
        <v>76</v>
      </c>
      <c r="I18" s="28">
        <f t="shared" ref="I18:I23" si="1">(H18/300)*100</f>
        <v>25.333333333333336</v>
      </c>
    </row>
    <row r="19" spans="1:13" ht="21" customHeight="1" x14ac:dyDescent="0.35">
      <c r="A19" s="14"/>
      <c r="B19" s="6" t="s">
        <v>68</v>
      </c>
      <c r="H19" s="27">
        <v>126</v>
      </c>
      <c r="I19" s="28">
        <f t="shared" si="1"/>
        <v>42</v>
      </c>
      <c r="L19" s="1" t="s">
        <v>162</v>
      </c>
      <c r="M19" s="1" t="s">
        <v>162</v>
      </c>
    </row>
    <row r="20" spans="1:13" ht="21" customHeight="1" x14ac:dyDescent="0.35">
      <c r="A20" s="14" t="s">
        <v>66</v>
      </c>
      <c r="B20" s="6"/>
      <c r="D20" s="6"/>
      <c r="H20" s="27"/>
      <c r="I20" s="27"/>
    </row>
    <row r="21" spans="1:13" ht="21" customHeight="1" x14ac:dyDescent="0.35">
      <c r="A21" s="14"/>
      <c r="B21" s="1" t="s">
        <v>63</v>
      </c>
      <c r="H21" s="27">
        <v>184</v>
      </c>
      <c r="I21" s="28">
        <f t="shared" si="1"/>
        <v>61.333333333333329</v>
      </c>
    </row>
    <row r="22" spans="1:13" ht="21" customHeight="1" x14ac:dyDescent="0.35">
      <c r="A22" s="14"/>
      <c r="B22" s="1" t="s">
        <v>65</v>
      </c>
      <c r="H22" s="27">
        <v>65</v>
      </c>
      <c r="I22" s="28">
        <f t="shared" si="1"/>
        <v>21.666666666666668</v>
      </c>
    </row>
    <row r="23" spans="1:13" ht="21" customHeight="1" x14ac:dyDescent="0.35">
      <c r="A23" s="14"/>
      <c r="B23" s="1" t="s">
        <v>64</v>
      </c>
      <c r="H23" s="27">
        <v>51</v>
      </c>
      <c r="I23" s="28">
        <f t="shared" si="1"/>
        <v>17</v>
      </c>
    </row>
    <row r="24" spans="1:13" ht="21" customHeight="1" x14ac:dyDescent="0.35">
      <c r="A24" s="14" t="s">
        <v>69</v>
      </c>
      <c r="H24" s="27"/>
      <c r="I24" s="27"/>
    </row>
    <row r="25" spans="1:13" ht="21" customHeight="1" x14ac:dyDescent="0.35">
      <c r="A25" s="14"/>
      <c r="B25" s="6" t="s">
        <v>70</v>
      </c>
      <c r="H25" s="27">
        <v>152</v>
      </c>
      <c r="I25" s="28">
        <f>(H25/300)*100</f>
        <v>50.666666666666671</v>
      </c>
    </row>
    <row r="26" spans="1:13" ht="21" customHeight="1" x14ac:dyDescent="0.35">
      <c r="A26" s="14"/>
      <c r="B26" s="6" t="s">
        <v>25</v>
      </c>
      <c r="H26" s="27">
        <v>84</v>
      </c>
      <c r="I26" s="28">
        <f t="shared" ref="I26:I36" si="2">(H26/300)*100</f>
        <v>28.000000000000004</v>
      </c>
    </row>
    <row r="27" spans="1:13" ht="21" customHeight="1" x14ac:dyDescent="0.35">
      <c r="A27" s="14"/>
      <c r="B27" s="6" t="s">
        <v>71</v>
      </c>
      <c r="H27" s="27">
        <v>36</v>
      </c>
      <c r="I27" s="28">
        <f t="shared" si="2"/>
        <v>12</v>
      </c>
    </row>
    <row r="28" spans="1:13" ht="21" customHeight="1" x14ac:dyDescent="0.35">
      <c r="A28" s="14"/>
      <c r="B28" s="6" t="s">
        <v>72</v>
      </c>
      <c r="H28" s="27">
        <v>19</v>
      </c>
      <c r="I28" s="28">
        <f t="shared" si="2"/>
        <v>6.3333333333333339</v>
      </c>
    </row>
    <row r="29" spans="1:13" ht="21" customHeight="1" x14ac:dyDescent="0.35">
      <c r="A29" s="14"/>
      <c r="B29" s="6" t="s">
        <v>73</v>
      </c>
      <c r="H29" s="27">
        <v>9</v>
      </c>
      <c r="I29" s="28">
        <f t="shared" si="2"/>
        <v>3</v>
      </c>
    </row>
    <row r="30" spans="1:13" ht="21" customHeight="1" x14ac:dyDescent="0.35">
      <c r="A30" s="14"/>
      <c r="B30" s="6" t="s">
        <v>75</v>
      </c>
      <c r="H30" s="27">
        <v>0</v>
      </c>
      <c r="I30" s="28">
        <f t="shared" si="2"/>
        <v>0</v>
      </c>
    </row>
    <row r="31" spans="1:13" ht="18.75" customHeight="1" x14ac:dyDescent="0.35">
      <c r="A31" s="14" t="s">
        <v>74</v>
      </c>
      <c r="B31" s="6"/>
      <c r="H31" s="27"/>
      <c r="I31" s="28"/>
    </row>
    <row r="32" spans="1:13" ht="21" customHeight="1" x14ac:dyDescent="0.35">
      <c r="A32" s="14"/>
      <c r="B32" s="6" t="s">
        <v>76</v>
      </c>
      <c r="H32" s="27">
        <v>42</v>
      </c>
      <c r="I32" s="28">
        <f t="shared" si="2"/>
        <v>14.000000000000002</v>
      </c>
    </row>
    <row r="33" spans="1:9" ht="21" customHeight="1" x14ac:dyDescent="0.35">
      <c r="A33" s="14"/>
      <c r="B33" s="6" t="s">
        <v>77</v>
      </c>
      <c r="H33" s="27">
        <v>35</v>
      </c>
      <c r="I33" s="28">
        <f t="shared" si="2"/>
        <v>11.666666666666666</v>
      </c>
    </row>
    <row r="34" spans="1:9" ht="21" customHeight="1" x14ac:dyDescent="0.35">
      <c r="A34" s="14"/>
      <c r="B34" s="6" t="s">
        <v>78</v>
      </c>
      <c r="H34" s="27">
        <v>68</v>
      </c>
      <c r="I34" s="28">
        <f t="shared" si="2"/>
        <v>22.666666666666664</v>
      </c>
    </row>
    <row r="35" spans="1:9" x14ac:dyDescent="0.35">
      <c r="A35" s="14"/>
      <c r="B35" s="6" t="s">
        <v>79</v>
      </c>
      <c r="H35" s="27">
        <v>155</v>
      </c>
      <c r="I35" s="28">
        <f t="shared" si="2"/>
        <v>51.666666666666671</v>
      </c>
    </row>
    <row r="36" spans="1:9" x14ac:dyDescent="0.35">
      <c r="A36" s="14"/>
      <c r="B36" s="6" t="s">
        <v>75</v>
      </c>
      <c r="H36" s="27">
        <v>0</v>
      </c>
      <c r="I36" s="28">
        <f t="shared" si="2"/>
        <v>0</v>
      </c>
    </row>
    <row r="37" spans="1:9" ht="16.5" customHeight="1" x14ac:dyDescent="0.35">
      <c r="A37" s="14"/>
      <c r="B37" s="6"/>
      <c r="H37" s="27"/>
      <c r="I37" s="28"/>
    </row>
    <row r="38" spans="1:9" ht="16.5" customHeight="1" x14ac:dyDescent="0.35">
      <c r="A38" s="16"/>
      <c r="B38" s="17"/>
      <c r="C38" s="18"/>
      <c r="D38" s="18"/>
      <c r="E38" s="18"/>
      <c r="F38" s="18"/>
      <c r="G38" s="18"/>
      <c r="H38" s="29"/>
      <c r="I38" s="37"/>
    </row>
    <row r="39" spans="1:9" x14ac:dyDescent="0.35">
      <c r="A39" s="90" t="s">
        <v>19</v>
      </c>
      <c r="B39" s="91"/>
      <c r="C39" s="91"/>
      <c r="D39" s="91"/>
      <c r="E39" s="91"/>
      <c r="F39" s="91"/>
      <c r="G39" s="92"/>
      <c r="H39" s="24"/>
      <c r="I39" s="25"/>
    </row>
    <row r="40" spans="1:9" x14ac:dyDescent="0.35">
      <c r="A40" s="14" t="s">
        <v>80</v>
      </c>
      <c r="G40" s="15"/>
      <c r="H40" s="26"/>
      <c r="I40" s="26"/>
    </row>
    <row r="41" spans="1:9" x14ac:dyDescent="0.35">
      <c r="A41" s="14"/>
      <c r="B41" s="6" t="s">
        <v>81</v>
      </c>
      <c r="G41" s="15"/>
      <c r="H41" s="27">
        <v>165</v>
      </c>
      <c r="I41" s="28">
        <f t="shared" ref="I41:I52" si="3">(H41/300)*100</f>
        <v>55.000000000000007</v>
      </c>
    </row>
    <row r="42" spans="1:9" x14ac:dyDescent="0.35">
      <c r="A42" s="14"/>
      <c r="B42" s="6" t="s">
        <v>82</v>
      </c>
      <c r="G42" s="15"/>
      <c r="H42" s="27">
        <v>23</v>
      </c>
      <c r="I42" s="28">
        <f t="shared" si="3"/>
        <v>7.6666666666666661</v>
      </c>
    </row>
    <row r="43" spans="1:9" x14ac:dyDescent="0.35">
      <c r="A43" s="14"/>
      <c r="B43" s="6" t="s">
        <v>78</v>
      </c>
      <c r="G43" s="15"/>
      <c r="H43" s="27">
        <v>59</v>
      </c>
      <c r="I43" s="28">
        <f t="shared" si="3"/>
        <v>19.666666666666664</v>
      </c>
    </row>
    <row r="44" spans="1:9" x14ac:dyDescent="0.35">
      <c r="A44" s="14"/>
      <c r="B44" s="6" t="s">
        <v>83</v>
      </c>
      <c r="G44" s="15"/>
      <c r="H44" s="27">
        <v>0</v>
      </c>
      <c r="I44" s="28">
        <f t="shared" si="3"/>
        <v>0</v>
      </c>
    </row>
    <row r="45" spans="1:9" x14ac:dyDescent="0.35">
      <c r="A45" s="14"/>
      <c r="B45" s="6" t="s">
        <v>84</v>
      </c>
      <c r="G45" s="15"/>
      <c r="H45" s="27">
        <v>0</v>
      </c>
      <c r="I45" s="28">
        <f t="shared" si="3"/>
        <v>0</v>
      </c>
    </row>
    <row r="46" spans="1:9" x14ac:dyDescent="0.35">
      <c r="A46" s="14"/>
      <c r="B46" s="6" t="s">
        <v>85</v>
      </c>
      <c r="G46" s="15"/>
      <c r="H46" s="27">
        <v>32</v>
      </c>
      <c r="I46" s="28">
        <f t="shared" si="3"/>
        <v>10.666666666666668</v>
      </c>
    </row>
    <row r="47" spans="1:9" x14ac:dyDescent="0.35">
      <c r="A47" s="14"/>
      <c r="B47" s="6" t="s">
        <v>86</v>
      </c>
      <c r="G47" s="15"/>
      <c r="H47" s="27">
        <v>21</v>
      </c>
      <c r="I47" s="28">
        <f t="shared" si="3"/>
        <v>7.0000000000000009</v>
      </c>
    </row>
    <row r="48" spans="1:9" x14ac:dyDescent="0.35">
      <c r="A48" s="14"/>
      <c r="B48" s="6" t="s">
        <v>75</v>
      </c>
      <c r="G48" s="15"/>
      <c r="H48" s="27">
        <v>0</v>
      </c>
      <c r="I48" s="28">
        <f t="shared" si="3"/>
        <v>0</v>
      </c>
    </row>
    <row r="49" spans="1:9" x14ac:dyDescent="0.35">
      <c r="A49" s="14" t="s">
        <v>87</v>
      </c>
      <c r="G49" s="15"/>
      <c r="H49" s="27"/>
      <c r="I49" s="27"/>
    </row>
    <row r="50" spans="1:9" x14ac:dyDescent="0.35">
      <c r="A50" s="14"/>
      <c r="B50" s="6" t="s">
        <v>88</v>
      </c>
      <c r="G50" s="15"/>
      <c r="H50" s="27">
        <v>276</v>
      </c>
      <c r="I50" s="28">
        <f t="shared" si="3"/>
        <v>92</v>
      </c>
    </row>
    <row r="51" spans="1:9" x14ac:dyDescent="0.35">
      <c r="A51" s="14"/>
      <c r="B51" s="6" t="s">
        <v>89</v>
      </c>
      <c r="G51" s="15"/>
      <c r="H51" s="27">
        <v>6</v>
      </c>
      <c r="I51" s="28">
        <f t="shared" si="3"/>
        <v>2</v>
      </c>
    </row>
    <row r="52" spans="1:9" x14ac:dyDescent="0.35">
      <c r="A52" s="14"/>
      <c r="B52" s="6" t="s">
        <v>90</v>
      </c>
      <c r="G52" s="15"/>
      <c r="H52" s="27">
        <v>18</v>
      </c>
      <c r="I52" s="28">
        <f t="shared" si="3"/>
        <v>6</v>
      </c>
    </row>
    <row r="53" spans="1:9" x14ac:dyDescent="0.35">
      <c r="A53" s="14" t="s">
        <v>92</v>
      </c>
      <c r="B53" s="6"/>
      <c r="G53" s="15"/>
      <c r="H53" s="27"/>
      <c r="I53" s="27"/>
    </row>
    <row r="54" spans="1:9" x14ac:dyDescent="0.35">
      <c r="A54" s="14" t="s">
        <v>91</v>
      </c>
      <c r="B54" s="6"/>
      <c r="G54" s="15"/>
      <c r="H54" s="27"/>
      <c r="I54" s="27"/>
    </row>
    <row r="55" spans="1:9" x14ac:dyDescent="0.35">
      <c r="A55" s="14"/>
      <c r="B55" s="6" t="s">
        <v>93</v>
      </c>
      <c r="G55" s="15"/>
      <c r="H55" s="27">
        <v>274</v>
      </c>
      <c r="I55" s="28">
        <f t="shared" ref="I55:I59" si="4">(H55/300)*100</f>
        <v>91.333333333333329</v>
      </c>
    </row>
    <row r="56" spans="1:9" x14ac:dyDescent="0.35">
      <c r="A56" s="14"/>
      <c r="B56" s="6" t="s">
        <v>97</v>
      </c>
      <c r="G56" s="15"/>
      <c r="H56" s="27">
        <v>2</v>
      </c>
      <c r="I56" s="28">
        <f t="shared" si="4"/>
        <v>0.66666666666666674</v>
      </c>
    </row>
    <row r="57" spans="1:9" x14ac:dyDescent="0.35">
      <c r="A57" s="14"/>
      <c r="B57" s="6" t="s">
        <v>94</v>
      </c>
      <c r="G57" s="15"/>
      <c r="H57" s="27">
        <v>0</v>
      </c>
      <c r="I57" s="28">
        <f t="shared" si="4"/>
        <v>0</v>
      </c>
    </row>
    <row r="58" spans="1:9" x14ac:dyDescent="0.35">
      <c r="A58" s="14"/>
      <c r="B58" s="6" t="s">
        <v>95</v>
      </c>
      <c r="G58" s="15"/>
      <c r="H58" s="27">
        <v>24</v>
      </c>
      <c r="I58" s="28">
        <f t="shared" si="4"/>
        <v>8</v>
      </c>
    </row>
    <row r="59" spans="1:9" x14ac:dyDescent="0.35">
      <c r="A59" s="14"/>
      <c r="B59" s="6" t="s">
        <v>96</v>
      </c>
      <c r="G59" s="15"/>
      <c r="H59" s="27">
        <v>0</v>
      </c>
      <c r="I59" s="28">
        <f t="shared" si="4"/>
        <v>0</v>
      </c>
    </row>
    <row r="60" spans="1:9" x14ac:dyDescent="0.35">
      <c r="A60" s="16"/>
      <c r="B60" s="18"/>
      <c r="C60" s="18"/>
      <c r="D60" s="18"/>
      <c r="E60" s="18"/>
      <c r="F60" s="18"/>
      <c r="G60" s="19"/>
      <c r="H60" s="29"/>
      <c r="I60" s="29"/>
    </row>
    <row r="76" spans="1:9" x14ac:dyDescent="0.35">
      <c r="A76" s="39"/>
    </row>
    <row r="77" spans="1:9" x14ac:dyDescent="0.35">
      <c r="A77" s="62"/>
    </row>
    <row r="78" spans="1:9" x14ac:dyDescent="0.35">
      <c r="A78" s="9"/>
    </row>
    <row r="79" spans="1:9" x14ac:dyDescent="0.35">
      <c r="A79" s="9"/>
      <c r="D79" s="74"/>
      <c r="E79" s="74"/>
      <c r="F79" s="74"/>
      <c r="G79" s="74"/>
      <c r="H79" s="74"/>
      <c r="I79" s="74"/>
    </row>
    <row r="80" spans="1:9" x14ac:dyDescent="0.35">
      <c r="A80" s="9"/>
    </row>
    <row r="81" spans="1:9" x14ac:dyDescent="0.35">
      <c r="A81" s="9"/>
    </row>
    <row r="82" spans="1:9" x14ac:dyDescent="0.35">
      <c r="A82" s="9"/>
      <c r="D82" s="72"/>
      <c r="E82" s="72"/>
      <c r="F82" s="72"/>
      <c r="G82" s="72"/>
      <c r="H82" s="72"/>
      <c r="I82" s="72"/>
    </row>
    <row r="83" spans="1:9" x14ac:dyDescent="0.35">
      <c r="A83" s="9"/>
    </row>
    <row r="84" spans="1:9" x14ac:dyDescent="0.35">
      <c r="A84" s="9"/>
    </row>
    <row r="85" spans="1:9" x14ac:dyDescent="0.35">
      <c r="A85" s="9"/>
    </row>
    <row r="86" spans="1:9" x14ac:dyDescent="0.35">
      <c r="A86" s="9"/>
    </row>
    <row r="87" spans="1:9" x14ac:dyDescent="0.35">
      <c r="A87" s="9"/>
    </row>
    <row r="88" spans="1:9" x14ac:dyDescent="0.35">
      <c r="A88" s="9"/>
    </row>
    <row r="89" spans="1:9" x14ac:dyDescent="0.35">
      <c r="A89" s="9"/>
    </row>
    <row r="90" spans="1:9" x14ac:dyDescent="0.35">
      <c r="A90" s="9"/>
    </row>
    <row r="91" spans="1:9" x14ac:dyDescent="0.35">
      <c r="A91" s="9"/>
    </row>
    <row r="92" spans="1:9" x14ac:dyDescent="0.35">
      <c r="A92" s="9"/>
    </row>
    <row r="93" spans="1:9" x14ac:dyDescent="0.35">
      <c r="A93" s="9"/>
    </row>
    <row r="94" spans="1:9" x14ac:dyDescent="0.35">
      <c r="A94" s="9"/>
    </row>
    <row r="95" spans="1:9" x14ac:dyDescent="0.35">
      <c r="A95" s="9"/>
    </row>
    <row r="96" spans="1:9" x14ac:dyDescent="0.35">
      <c r="A96" s="9"/>
    </row>
    <row r="97" spans="1:1" x14ac:dyDescent="0.35">
      <c r="A97" s="9"/>
    </row>
    <row r="98" spans="1:1" x14ac:dyDescent="0.35">
      <c r="A98" s="9"/>
    </row>
    <row r="99" spans="1:1" x14ac:dyDescent="0.35">
      <c r="A99" s="9"/>
    </row>
    <row r="100" spans="1:1" x14ac:dyDescent="0.35">
      <c r="A100" s="9"/>
    </row>
    <row r="101" spans="1:1" x14ac:dyDescent="0.35">
      <c r="A101" s="9"/>
    </row>
    <row r="102" spans="1:1" x14ac:dyDescent="0.35">
      <c r="A102" s="9"/>
    </row>
    <row r="103" spans="1:1" x14ac:dyDescent="0.35">
      <c r="A103" s="9"/>
    </row>
    <row r="104" spans="1:1" x14ac:dyDescent="0.35">
      <c r="A104" s="9"/>
    </row>
    <row r="105" spans="1:1" x14ac:dyDescent="0.35">
      <c r="A105" s="7"/>
    </row>
    <row r="106" spans="1:1" x14ac:dyDescent="0.35">
      <c r="A106" s="7"/>
    </row>
    <row r="107" spans="1:1" x14ac:dyDescent="0.35">
      <c r="A107" s="7"/>
    </row>
    <row r="108" spans="1:1" x14ac:dyDescent="0.35">
      <c r="A108" s="7"/>
    </row>
    <row r="109" spans="1:1" x14ac:dyDescent="0.35">
      <c r="A109" s="7"/>
    </row>
    <row r="110" spans="1:1" x14ac:dyDescent="0.35">
      <c r="A110" s="7"/>
    </row>
    <row r="113" spans="1:1" x14ac:dyDescent="0.35">
      <c r="A113" s="62"/>
    </row>
    <row r="114" spans="1:1" x14ac:dyDescent="0.35">
      <c r="A114" s="9"/>
    </row>
    <row r="115" spans="1:1" x14ac:dyDescent="0.35">
      <c r="A115" s="9"/>
    </row>
    <row r="116" spans="1:1" x14ac:dyDescent="0.35">
      <c r="A116" s="9"/>
    </row>
    <row r="117" spans="1:1" x14ac:dyDescent="0.35">
      <c r="A117" s="9"/>
    </row>
    <row r="118" spans="1:1" x14ac:dyDescent="0.35">
      <c r="A118" s="9"/>
    </row>
    <row r="119" spans="1:1" x14ac:dyDescent="0.35">
      <c r="A119" s="9"/>
    </row>
    <row r="120" spans="1:1" x14ac:dyDescent="0.35">
      <c r="A120" s="9"/>
    </row>
    <row r="121" spans="1:1" x14ac:dyDescent="0.35">
      <c r="A121" s="9"/>
    </row>
    <row r="122" spans="1:1" x14ac:dyDescent="0.35">
      <c r="A122" s="9"/>
    </row>
    <row r="123" spans="1:1" x14ac:dyDescent="0.35">
      <c r="A123" s="9"/>
    </row>
    <row r="124" spans="1:1" x14ac:dyDescent="0.35">
      <c r="A124" s="9"/>
    </row>
    <row r="125" spans="1:1" x14ac:dyDescent="0.35">
      <c r="A125" s="9"/>
    </row>
    <row r="126" spans="1:1" x14ac:dyDescent="0.35">
      <c r="A126" s="9"/>
    </row>
    <row r="127" spans="1:1" x14ac:dyDescent="0.35">
      <c r="A127" s="9"/>
    </row>
    <row r="128" spans="1:1" x14ac:dyDescent="0.35">
      <c r="A128" s="9"/>
    </row>
    <row r="129" spans="1:1" x14ac:dyDescent="0.35">
      <c r="A129" s="9"/>
    </row>
    <row r="130" spans="1:1" x14ac:dyDescent="0.35">
      <c r="A130" s="9"/>
    </row>
    <row r="131" spans="1:1" x14ac:dyDescent="0.35">
      <c r="A131" s="9"/>
    </row>
    <row r="132" spans="1:1" x14ac:dyDescent="0.35">
      <c r="A132" s="9"/>
    </row>
    <row r="133" spans="1:1" x14ac:dyDescent="0.35">
      <c r="A133" s="9"/>
    </row>
    <row r="134" spans="1:1" x14ac:dyDescent="0.35">
      <c r="A134" s="9"/>
    </row>
    <row r="135" spans="1:1" x14ac:dyDescent="0.35">
      <c r="A135" s="9"/>
    </row>
    <row r="136" spans="1:1" x14ac:dyDescent="0.35">
      <c r="A136" s="9"/>
    </row>
    <row r="137" spans="1:1" x14ac:dyDescent="0.35">
      <c r="A137" s="9"/>
    </row>
    <row r="138" spans="1:1" x14ac:dyDescent="0.35">
      <c r="A138" s="9"/>
    </row>
    <row r="139" spans="1:1" x14ac:dyDescent="0.35">
      <c r="A139" s="9"/>
    </row>
    <row r="140" spans="1:1" x14ac:dyDescent="0.35">
      <c r="A140" s="9"/>
    </row>
    <row r="142" spans="1:1" x14ac:dyDescent="0.35">
      <c r="A142" s="62"/>
    </row>
    <row r="143" spans="1:1" x14ac:dyDescent="0.35">
      <c r="A143" s="9"/>
    </row>
    <row r="144" spans="1:1" x14ac:dyDescent="0.35">
      <c r="A144" s="9"/>
    </row>
  </sheetData>
  <mergeCells count="2">
    <mergeCell ref="A2:G2"/>
    <mergeCell ref="A39:G39"/>
  </mergeCells>
  <pageMargins left="0.70866141732283472" right="0.70866141732283472" top="0.48958333333333331" bottom="0.15748031496062992" header="0.31496062992125984" footer="0.31496062992125984"/>
  <pageSetup paperSize="9" orientation="portrait" r:id="rId1"/>
  <headerFooter differentFirst="1">
    <oddHeader>&amp;R3</oddHeader>
    <firstHeader>&amp;R2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8"/>
  <sheetViews>
    <sheetView view="pageLayout" topLeftCell="A19" zoomScaleNormal="100" workbookViewId="0">
      <selection activeCell="K32" sqref="K32"/>
    </sheetView>
  </sheetViews>
  <sheetFormatPr defaultColWidth="9" defaultRowHeight="21" x14ac:dyDescent="0.35"/>
  <cols>
    <col min="1" max="1" width="26.375" style="9" customWidth="1"/>
    <col min="2" max="2" width="5.875" style="7" customWidth="1"/>
    <col min="3" max="3" width="4.75" style="7" customWidth="1"/>
    <col min="4" max="4" width="5.125" style="7" customWidth="1"/>
    <col min="5" max="5" width="4.75" style="7" customWidth="1"/>
    <col min="6" max="6" width="5" style="7" customWidth="1"/>
    <col min="7" max="8" width="4.75" style="1" customWidth="1"/>
    <col min="9" max="9" width="4.5" style="1" customWidth="1"/>
    <col min="10" max="12" width="4.75" style="1" customWidth="1"/>
    <col min="13" max="13" width="3.75" style="1" customWidth="1"/>
    <col min="14" max="14" width="5.625" style="1" customWidth="1"/>
    <col min="15" max="15" width="5" style="1" customWidth="1"/>
    <col min="16" max="16384" width="9" style="1"/>
  </cols>
  <sheetData>
    <row r="1" spans="1:20" x14ac:dyDescent="0.35">
      <c r="A1" s="1" t="s">
        <v>98</v>
      </c>
      <c r="B1" s="8"/>
      <c r="C1" s="8"/>
      <c r="D1" s="8"/>
      <c r="E1" s="8"/>
    </row>
    <row r="2" spans="1:20" x14ac:dyDescent="0.35">
      <c r="A2" s="94" t="s">
        <v>33</v>
      </c>
      <c r="B2" s="97" t="s">
        <v>26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0" ht="48" customHeight="1" x14ac:dyDescent="0.35">
      <c r="A3" s="95"/>
      <c r="B3" s="98" t="s">
        <v>28</v>
      </c>
      <c r="C3" s="98"/>
      <c r="D3" s="98" t="s">
        <v>29</v>
      </c>
      <c r="E3" s="98"/>
      <c r="F3" s="98" t="s">
        <v>30</v>
      </c>
      <c r="G3" s="98"/>
      <c r="H3" s="98" t="s">
        <v>31</v>
      </c>
      <c r="I3" s="98"/>
      <c r="J3" s="99" t="s">
        <v>32</v>
      </c>
      <c r="K3" s="99"/>
      <c r="L3" s="104" t="s">
        <v>151</v>
      </c>
      <c r="M3" s="100" t="s">
        <v>27</v>
      </c>
      <c r="N3" s="102" t="s">
        <v>100</v>
      </c>
      <c r="O3" s="103"/>
      <c r="P3" s="23"/>
      <c r="Q3" s="23"/>
      <c r="R3" s="23"/>
      <c r="S3" s="23"/>
      <c r="T3" s="23"/>
    </row>
    <row r="4" spans="1:20" x14ac:dyDescent="0.35">
      <c r="A4" s="96"/>
      <c r="B4" s="48" t="s">
        <v>20</v>
      </c>
      <c r="C4" s="48" t="s">
        <v>5</v>
      </c>
      <c r="D4" s="48" t="s">
        <v>20</v>
      </c>
      <c r="E4" s="48" t="s">
        <v>5</v>
      </c>
      <c r="F4" s="48" t="s">
        <v>20</v>
      </c>
      <c r="G4" s="48" t="s">
        <v>5</v>
      </c>
      <c r="H4" s="48" t="s">
        <v>20</v>
      </c>
      <c r="I4" s="48" t="s">
        <v>5</v>
      </c>
      <c r="J4" s="48" t="s">
        <v>20</v>
      </c>
      <c r="K4" s="48" t="s">
        <v>5</v>
      </c>
      <c r="L4" s="105"/>
      <c r="M4" s="101"/>
      <c r="N4" s="48" t="s">
        <v>20</v>
      </c>
      <c r="O4" s="48" t="s">
        <v>5</v>
      </c>
      <c r="P4" s="23"/>
      <c r="Q4" s="23"/>
      <c r="R4" s="23"/>
      <c r="S4" s="23"/>
      <c r="T4" s="23"/>
    </row>
    <row r="5" spans="1:20" ht="38.25" customHeight="1" x14ac:dyDescent="0.35">
      <c r="A5" s="55" t="s">
        <v>34</v>
      </c>
      <c r="B5" s="12">
        <v>64</v>
      </c>
      <c r="C5" s="12">
        <v>42.67</v>
      </c>
      <c r="D5" s="12">
        <v>85</v>
      </c>
      <c r="E5" s="12">
        <v>56.67</v>
      </c>
      <c r="F5" s="12">
        <v>1</v>
      </c>
      <c r="G5" s="12">
        <v>0.67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3.7469879518072302</v>
      </c>
      <c r="N5" s="12">
        <f>B5+D5</f>
        <v>149</v>
      </c>
      <c r="O5" s="77">
        <f>C5+E5</f>
        <v>99.34</v>
      </c>
      <c r="P5" s="23"/>
      <c r="Q5" s="23"/>
      <c r="R5" s="20"/>
    </row>
    <row r="6" spans="1:20" ht="39" x14ac:dyDescent="0.35">
      <c r="A6" s="55" t="s">
        <v>35</v>
      </c>
      <c r="B6" s="12">
        <v>65</v>
      </c>
      <c r="C6" s="12">
        <v>43.33</v>
      </c>
      <c r="D6" s="21">
        <v>84</v>
      </c>
      <c r="E6" s="12">
        <v>56</v>
      </c>
      <c r="F6" s="21">
        <v>1</v>
      </c>
      <c r="G6" s="12">
        <v>0.67</v>
      </c>
      <c r="H6" s="21">
        <v>0</v>
      </c>
      <c r="I6" s="12">
        <v>0</v>
      </c>
      <c r="J6" s="12">
        <v>0</v>
      </c>
      <c r="K6" s="12">
        <v>0</v>
      </c>
      <c r="L6" s="12">
        <v>0</v>
      </c>
      <c r="M6" s="12">
        <v>3.7228915662650603</v>
      </c>
      <c r="N6" s="12">
        <f t="shared" ref="N6:N24" si="0">B6+D6</f>
        <v>149</v>
      </c>
      <c r="O6" s="77">
        <f t="shared" ref="O6:O24" si="1">C6+E6</f>
        <v>99.33</v>
      </c>
      <c r="P6" s="23"/>
      <c r="Q6" s="23"/>
      <c r="R6" s="20"/>
    </row>
    <row r="7" spans="1:20" x14ac:dyDescent="0.35">
      <c r="A7" s="56" t="s">
        <v>118</v>
      </c>
      <c r="B7" s="12">
        <v>52</v>
      </c>
      <c r="C7" s="12">
        <v>34.67</v>
      </c>
      <c r="D7" s="12">
        <v>68</v>
      </c>
      <c r="E7" s="12">
        <v>45.33</v>
      </c>
      <c r="F7" s="12">
        <v>30</v>
      </c>
      <c r="G7" s="12">
        <v>20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3.4457831325301207</v>
      </c>
      <c r="N7" s="12">
        <f t="shared" si="0"/>
        <v>120</v>
      </c>
      <c r="O7" s="77">
        <f t="shared" si="1"/>
        <v>80</v>
      </c>
      <c r="P7" s="23"/>
      <c r="Q7" s="23"/>
      <c r="R7" s="20"/>
      <c r="S7" s="20"/>
    </row>
    <row r="8" spans="1:20" x14ac:dyDescent="0.35">
      <c r="A8" s="56" t="s">
        <v>36</v>
      </c>
      <c r="B8" s="12">
        <v>57</v>
      </c>
      <c r="C8" s="12">
        <v>38</v>
      </c>
      <c r="D8" s="12">
        <v>82</v>
      </c>
      <c r="E8" s="12">
        <v>54.67</v>
      </c>
      <c r="F8" s="12">
        <v>11</v>
      </c>
      <c r="G8" s="12">
        <v>7.33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3.5783132530120483</v>
      </c>
      <c r="N8" s="12">
        <f t="shared" si="0"/>
        <v>139</v>
      </c>
      <c r="O8" s="77">
        <f t="shared" si="1"/>
        <v>92.67</v>
      </c>
      <c r="P8" s="23"/>
      <c r="Q8" s="23"/>
      <c r="R8" s="20"/>
    </row>
    <row r="9" spans="1:20" x14ac:dyDescent="0.35">
      <c r="A9" s="55" t="s">
        <v>37</v>
      </c>
      <c r="B9" s="12">
        <v>61</v>
      </c>
      <c r="C9" s="12">
        <v>40.67</v>
      </c>
      <c r="D9" s="12">
        <v>77</v>
      </c>
      <c r="E9" s="12">
        <v>51.33</v>
      </c>
      <c r="F9" s="12">
        <v>12</v>
      </c>
      <c r="G9" s="12">
        <v>8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3.4096385542168677</v>
      </c>
      <c r="N9" s="12">
        <f t="shared" si="0"/>
        <v>138</v>
      </c>
      <c r="O9" s="77">
        <f t="shared" si="1"/>
        <v>92</v>
      </c>
      <c r="P9" s="23"/>
      <c r="Q9" s="23"/>
      <c r="R9" s="20"/>
    </row>
    <row r="10" spans="1:20" ht="38.25" customHeight="1" x14ac:dyDescent="0.35">
      <c r="A10" s="55" t="s">
        <v>38</v>
      </c>
      <c r="B10" s="12">
        <v>68</v>
      </c>
      <c r="C10" s="12">
        <v>45.33</v>
      </c>
      <c r="D10" s="12">
        <v>74</v>
      </c>
      <c r="E10" s="12">
        <v>49.33</v>
      </c>
      <c r="F10" s="12">
        <v>8</v>
      </c>
      <c r="G10" s="12">
        <v>5.33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3.1807228915662651</v>
      </c>
      <c r="N10" s="12">
        <f t="shared" si="0"/>
        <v>142</v>
      </c>
      <c r="O10" s="12">
        <f t="shared" si="1"/>
        <v>94.66</v>
      </c>
      <c r="P10" s="23"/>
      <c r="Q10" s="23"/>
      <c r="R10" s="20"/>
    </row>
    <row r="11" spans="1:20" x14ac:dyDescent="0.35">
      <c r="A11" s="56" t="s">
        <v>39</v>
      </c>
      <c r="B11" s="12">
        <v>66</v>
      </c>
      <c r="C11" s="12">
        <v>44</v>
      </c>
      <c r="D11" s="12">
        <v>71</v>
      </c>
      <c r="E11" s="12">
        <v>47.33</v>
      </c>
      <c r="F11" s="12">
        <v>13</v>
      </c>
      <c r="G11" s="12">
        <v>8.67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3.4819277108433737</v>
      </c>
      <c r="N11" s="12">
        <f t="shared" si="0"/>
        <v>137</v>
      </c>
      <c r="O11" s="77">
        <f t="shared" si="1"/>
        <v>91.33</v>
      </c>
      <c r="P11" s="23"/>
      <c r="Q11" s="23"/>
      <c r="R11" s="20"/>
    </row>
    <row r="12" spans="1:20" x14ac:dyDescent="0.35">
      <c r="A12" s="56" t="s">
        <v>40</v>
      </c>
      <c r="B12" s="12">
        <v>71</v>
      </c>
      <c r="C12" s="12">
        <v>47.33</v>
      </c>
      <c r="D12" s="12">
        <v>72</v>
      </c>
      <c r="E12" s="12">
        <v>48</v>
      </c>
      <c r="F12" s="12">
        <v>7</v>
      </c>
      <c r="G12" s="12">
        <v>4.67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3.5180722891566263</v>
      </c>
      <c r="N12" s="12">
        <f t="shared" si="0"/>
        <v>143</v>
      </c>
      <c r="O12" s="77">
        <f t="shared" si="1"/>
        <v>95.33</v>
      </c>
      <c r="P12" s="23"/>
      <c r="Q12" s="23"/>
      <c r="R12" s="20"/>
    </row>
    <row r="13" spans="1:20" x14ac:dyDescent="0.35">
      <c r="A13" s="56" t="s">
        <v>41</v>
      </c>
      <c r="B13" s="12">
        <v>82</v>
      </c>
      <c r="C13" s="12">
        <v>54.67</v>
      </c>
      <c r="D13" s="12">
        <v>59</v>
      </c>
      <c r="E13" s="12">
        <v>39.33</v>
      </c>
      <c r="F13" s="12">
        <v>9</v>
      </c>
      <c r="G13" s="12">
        <v>6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3.6506024096385543</v>
      </c>
      <c r="N13" s="12">
        <f t="shared" si="0"/>
        <v>141</v>
      </c>
      <c r="O13" s="77">
        <f t="shared" si="1"/>
        <v>94</v>
      </c>
      <c r="P13" s="23"/>
      <c r="Q13" s="23"/>
      <c r="R13" s="20"/>
    </row>
    <row r="14" spans="1:20" ht="38.25" customHeight="1" x14ac:dyDescent="0.35">
      <c r="A14" s="57" t="s">
        <v>42</v>
      </c>
      <c r="B14" s="12">
        <v>74</v>
      </c>
      <c r="C14" s="12">
        <v>49.33</v>
      </c>
      <c r="D14" s="12">
        <v>68</v>
      </c>
      <c r="E14" s="12">
        <v>45.33</v>
      </c>
      <c r="F14" s="12">
        <v>8</v>
      </c>
      <c r="G14" s="12">
        <v>5.33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3.5903614457831323</v>
      </c>
      <c r="N14" s="12">
        <f t="shared" si="0"/>
        <v>142</v>
      </c>
      <c r="O14" s="77">
        <f t="shared" si="1"/>
        <v>94.66</v>
      </c>
      <c r="P14" s="23"/>
      <c r="Q14" s="23"/>
      <c r="R14" s="20"/>
    </row>
    <row r="15" spans="1:20" ht="58.5" x14ac:dyDescent="0.35">
      <c r="A15" s="55" t="s">
        <v>43</v>
      </c>
      <c r="B15" s="12">
        <v>77</v>
      </c>
      <c r="C15" s="12">
        <v>51.33</v>
      </c>
      <c r="D15" s="12">
        <v>68</v>
      </c>
      <c r="E15" s="12">
        <v>45.33</v>
      </c>
      <c r="F15" s="12">
        <v>3</v>
      </c>
      <c r="G15" s="12">
        <v>2</v>
      </c>
      <c r="H15" s="12">
        <v>2</v>
      </c>
      <c r="I15" s="12">
        <v>1.33</v>
      </c>
      <c r="J15" s="12">
        <v>0</v>
      </c>
      <c r="K15" s="12">
        <v>0</v>
      </c>
      <c r="L15" s="12">
        <v>0</v>
      </c>
      <c r="M15" s="12">
        <v>3.7228915662650603</v>
      </c>
      <c r="N15" s="12">
        <f t="shared" si="0"/>
        <v>145</v>
      </c>
      <c r="O15" s="77">
        <f t="shared" si="1"/>
        <v>96.66</v>
      </c>
      <c r="P15" s="23"/>
      <c r="Q15" s="23"/>
      <c r="R15" s="20"/>
    </row>
    <row r="16" spans="1:20" ht="36" customHeight="1" x14ac:dyDescent="0.35">
      <c r="A16" s="55" t="s">
        <v>44</v>
      </c>
      <c r="B16" s="12">
        <v>90</v>
      </c>
      <c r="C16" s="12">
        <v>60</v>
      </c>
      <c r="D16" s="12">
        <v>52</v>
      </c>
      <c r="E16" s="12">
        <v>34.67</v>
      </c>
      <c r="F16" s="12">
        <v>8</v>
      </c>
      <c r="G16" s="12">
        <v>5.33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3.8795180722891565</v>
      </c>
      <c r="N16" s="12">
        <f t="shared" si="0"/>
        <v>142</v>
      </c>
      <c r="O16" s="77">
        <f t="shared" si="1"/>
        <v>94.67</v>
      </c>
      <c r="P16" s="23"/>
      <c r="Q16" s="23"/>
      <c r="R16" s="20"/>
    </row>
    <row r="17" spans="1:18" ht="38.25" customHeight="1" x14ac:dyDescent="0.35">
      <c r="A17" s="55" t="s">
        <v>45</v>
      </c>
      <c r="B17" s="12">
        <v>87</v>
      </c>
      <c r="C17" s="12">
        <v>58</v>
      </c>
      <c r="D17" s="12">
        <v>57</v>
      </c>
      <c r="E17" s="12">
        <v>38</v>
      </c>
      <c r="F17" s="12">
        <v>6</v>
      </c>
      <c r="G17" s="12">
        <v>4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3.7349397590361444</v>
      </c>
      <c r="N17" s="12">
        <f t="shared" si="0"/>
        <v>144</v>
      </c>
      <c r="O17" s="77">
        <f t="shared" si="1"/>
        <v>96</v>
      </c>
      <c r="P17" s="23"/>
      <c r="Q17" s="23"/>
      <c r="R17" s="20"/>
    </row>
    <row r="18" spans="1:18" ht="38.25" customHeight="1" x14ac:dyDescent="0.35">
      <c r="A18" s="55" t="s">
        <v>46</v>
      </c>
      <c r="B18" s="12">
        <v>97</v>
      </c>
      <c r="C18" s="12">
        <v>64.67</v>
      </c>
      <c r="D18" s="12">
        <v>45</v>
      </c>
      <c r="E18" s="12">
        <v>30</v>
      </c>
      <c r="F18" s="12">
        <v>8</v>
      </c>
      <c r="G18" s="12">
        <v>5.33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3.8192771084337349</v>
      </c>
      <c r="N18" s="12">
        <f t="shared" si="0"/>
        <v>142</v>
      </c>
      <c r="O18" s="77">
        <f t="shared" si="1"/>
        <v>94.67</v>
      </c>
      <c r="P18" s="23"/>
      <c r="Q18" s="23"/>
      <c r="R18" s="20"/>
    </row>
    <row r="19" spans="1:18" x14ac:dyDescent="0.35">
      <c r="A19" s="55" t="s">
        <v>47</v>
      </c>
      <c r="B19" s="12">
        <v>98</v>
      </c>
      <c r="C19" s="12">
        <v>65.33</v>
      </c>
      <c r="D19" s="12">
        <v>46</v>
      </c>
      <c r="E19" s="12">
        <v>30.67</v>
      </c>
      <c r="F19" s="12">
        <v>6</v>
      </c>
      <c r="G19" s="12">
        <v>4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3.8554216867469879</v>
      </c>
      <c r="N19" s="12">
        <f t="shared" si="0"/>
        <v>144</v>
      </c>
      <c r="O19" s="77">
        <f t="shared" si="1"/>
        <v>96</v>
      </c>
      <c r="P19" s="23"/>
      <c r="Q19" s="23"/>
      <c r="R19" s="20"/>
    </row>
    <row r="20" spans="1:18" x14ac:dyDescent="0.35">
      <c r="A20" s="55" t="s">
        <v>48</v>
      </c>
      <c r="B20" s="12">
        <v>100</v>
      </c>
      <c r="C20" s="12">
        <v>66.67</v>
      </c>
      <c r="D20" s="12">
        <v>46</v>
      </c>
      <c r="E20" s="12">
        <v>30.67</v>
      </c>
      <c r="F20" s="12">
        <v>4</v>
      </c>
      <c r="G20" s="12">
        <v>2.67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3.9156626506024095</v>
      </c>
      <c r="N20" s="12">
        <f t="shared" si="0"/>
        <v>146</v>
      </c>
      <c r="O20" s="77">
        <f t="shared" si="1"/>
        <v>97.34</v>
      </c>
      <c r="P20" s="23"/>
      <c r="Q20" s="23"/>
      <c r="R20" s="20"/>
    </row>
    <row r="21" spans="1:18" x14ac:dyDescent="0.35">
      <c r="A21" s="55" t="s">
        <v>49</v>
      </c>
      <c r="B21" s="12">
        <v>98</v>
      </c>
      <c r="C21" s="12">
        <v>65.33</v>
      </c>
      <c r="D21" s="12">
        <v>48</v>
      </c>
      <c r="E21" s="12">
        <v>32</v>
      </c>
      <c r="F21" s="12">
        <v>4</v>
      </c>
      <c r="G21" s="12">
        <v>2.67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3.7710843373493974</v>
      </c>
      <c r="N21" s="12">
        <f t="shared" si="0"/>
        <v>146</v>
      </c>
      <c r="O21" s="77">
        <f t="shared" si="1"/>
        <v>97.33</v>
      </c>
      <c r="P21" s="23"/>
      <c r="Q21" s="23"/>
      <c r="R21" s="20"/>
    </row>
    <row r="22" spans="1:18" x14ac:dyDescent="0.35">
      <c r="A22" s="55" t="s">
        <v>50</v>
      </c>
      <c r="B22" s="12">
        <v>97</v>
      </c>
      <c r="C22" s="12">
        <v>64.67</v>
      </c>
      <c r="D22" s="12">
        <v>47</v>
      </c>
      <c r="E22" s="12">
        <v>31.33</v>
      </c>
      <c r="F22" s="12">
        <v>4</v>
      </c>
      <c r="G22" s="12">
        <v>4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3.7831325301204819</v>
      </c>
      <c r="N22" s="12">
        <f t="shared" si="0"/>
        <v>144</v>
      </c>
      <c r="O22" s="77">
        <f t="shared" si="1"/>
        <v>96</v>
      </c>
      <c r="P22" s="23"/>
      <c r="Q22" s="23"/>
      <c r="R22" s="20"/>
    </row>
    <row r="23" spans="1:18" x14ac:dyDescent="0.35">
      <c r="A23" s="56" t="s">
        <v>51</v>
      </c>
      <c r="B23" s="12">
        <v>96</v>
      </c>
      <c r="C23" s="12">
        <v>64</v>
      </c>
      <c r="D23" s="12">
        <v>48</v>
      </c>
      <c r="E23" s="12">
        <v>32</v>
      </c>
      <c r="F23" s="12">
        <v>6</v>
      </c>
      <c r="G23" s="12">
        <v>4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3.8072289156626504</v>
      </c>
      <c r="N23" s="12">
        <f t="shared" si="0"/>
        <v>144</v>
      </c>
      <c r="O23" s="77">
        <f t="shared" si="1"/>
        <v>96</v>
      </c>
      <c r="P23" s="23"/>
      <c r="Q23" s="23"/>
      <c r="R23" s="20"/>
    </row>
    <row r="24" spans="1:18" ht="38.25" customHeight="1" x14ac:dyDescent="0.35">
      <c r="A24" s="55" t="s">
        <v>52</v>
      </c>
      <c r="B24" s="12">
        <v>92</v>
      </c>
      <c r="C24" s="12">
        <v>61.33</v>
      </c>
      <c r="D24" s="12">
        <v>52</v>
      </c>
      <c r="E24" s="12">
        <v>34.67</v>
      </c>
      <c r="F24" s="12">
        <v>6</v>
      </c>
      <c r="G24" s="12">
        <v>4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3.6746987951807228</v>
      </c>
      <c r="N24" s="12">
        <f t="shared" si="0"/>
        <v>144</v>
      </c>
      <c r="O24" s="77">
        <f t="shared" si="1"/>
        <v>96</v>
      </c>
      <c r="P24" s="23"/>
      <c r="Q24" s="23"/>
      <c r="R24" s="20"/>
    </row>
    <row r="25" spans="1:18" x14ac:dyDescent="0.35">
      <c r="A25" s="54"/>
      <c r="B25" s="51"/>
      <c r="C25" s="52"/>
      <c r="D25" s="51"/>
      <c r="E25" s="52"/>
      <c r="F25" s="51"/>
      <c r="G25" s="52"/>
      <c r="H25" s="53"/>
      <c r="I25" s="52"/>
      <c r="J25" s="53"/>
      <c r="K25" s="52"/>
      <c r="L25" s="52"/>
      <c r="M25" s="52"/>
      <c r="N25" s="51"/>
      <c r="O25" s="52"/>
      <c r="P25" s="23"/>
      <c r="Q25" s="23"/>
    </row>
    <row r="26" spans="1:18" x14ac:dyDescent="0.35">
      <c r="A26" s="93" t="s">
        <v>184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8" x14ac:dyDescent="0.35">
      <c r="A27" s="1"/>
      <c r="B27" s="1"/>
      <c r="C27" s="1"/>
      <c r="D27" s="1"/>
      <c r="E27" s="1"/>
      <c r="F27" s="1"/>
    </row>
    <row r="28" spans="1:18" x14ac:dyDescent="0.35">
      <c r="A28" s="1"/>
      <c r="B28" s="1"/>
      <c r="C28" s="1"/>
      <c r="D28" s="1"/>
      <c r="E28" s="1"/>
      <c r="F28" s="1"/>
    </row>
  </sheetData>
  <mergeCells count="11">
    <mergeCell ref="A26:O26"/>
    <mergeCell ref="A2:A4"/>
    <mergeCell ref="B2:O2"/>
    <mergeCell ref="B3:C3"/>
    <mergeCell ref="D3:E3"/>
    <mergeCell ref="F3:G3"/>
    <mergeCell ref="H3:I3"/>
    <mergeCell ref="J3:K3"/>
    <mergeCell ref="M3:M4"/>
    <mergeCell ref="N3:O3"/>
    <mergeCell ref="L3:L4"/>
  </mergeCells>
  <pageMargins left="0.1875" right="5.2083333333333336E-2" top="0.65625" bottom="0.15748031496062992" header="0.31496062992125984" footer="0.31496062992125984"/>
  <pageSetup paperSize="9" orientation="portrait" r:id="rId1"/>
  <headerFooter>
    <oddHeader>&amp;R4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8"/>
  <sheetViews>
    <sheetView view="pageLayout" topLeftCell="A10" zoomScaleNormal="100" workbookViewId="0">
      <selection activeCell="L12" sqref="L12"/>
    </sheetView>
  </sheetViews>
  <sheetFormatPr defaultColWidth="9" defaultRowHeight="21" x14ac:dyDescent="0.35"/>
  <cols>
    <col min="1" max="1" width="27" style="9" customWidth="1"/>
    <col min="2" max="2" width="4.375" style="7" customWidth="1"/>
    <col min="3" max="3" width="4.625" style="7" customWidth="1"/>
    <col min="4" max="4" width="4.375" style="7" customWidth="1"/>
    <col min="5" max="5" width="4.625" style="7" customWidth="1"/>
    <col min="6" max="6" width="4.375" style="7" customWidth="1"/>
    <col min="7" max="7" width="4.625" style="1" customWidth="1"/>
    <col min="8" max="8" width="4.375" style="1" customWidth="1"/>
    <col min="9" max="9" width="4.625" style="1" customWidth="1"/>
    <col min="10" max="11" width="4.375" style="1" customWidth="1"/>
    <col min="12" max="13" width="4.75" style="1" customWidth="1"/>
    <col min="14" max="14" width="5" style="1" customWidth="1"/>
    <col min="15" max="15" width="6" style="1" customWidth="1"/>
    <col min="16" max="16384" width="9" style="1"/>
  </cols>
  <sheetData>
    <row r="1" spans="1:19" x14ac:dyDescent="0.35">
      <c r="A1" s="1" t="s">
        <v>152</v>
      </c>
      <c r="B1" s="8"/>
      <c r="C1" s="8"/>
      <c r="D1" s="8"/>
      <c r="E1" s="8"/>
    </row>
    <row r="2" spans="1:19" x14ac:dyDescent="0.35">
      <c r="A2" s="94" t="s">
        <v>33</v>
      </c>
      <c r="B2" s="97" t="s">
        <v>26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9" ht="48" customHeight="1" x14ac:dyDescent="0.35">
      <c r="A3" s="95"/>
      <c r="B3" s="98" t="s">
        <v>28</v>
      </c>
      <c r="C3" s="98"/>
      <c r="D3" s="98" t="s">
        <v>29</v>
      </c>
      <c r="E3" s="98"/>
      <c r="F3" s="98" t="s">
        <v>30</v>
      </c>
      <c r="G3" s="98"/>
      <c r="H3" s="98" t="s">
        <v>31</v>
      </c>
      <c r="I3" s="98"/>
      <c r="J3" s="99" t="s">
        <v>32</v>
      </c>
      <c r="K3" s="99"/>
      <c r="L3" s="104" t="s">
        <v>151</v>
      </c>
      <c r="M3" s="100" t="s">
        <v>27</v>
      </c>
      <c r="N3" s="102" t="s">
        <v>100</v>
      </c>
      <c r="O3" s="103"/>
      <c r="P3" s="23"/>
      <c r="Q3" s="23"/>
    </row>
    <row r="4" spans="1:19" x14ac:dyDescent="0.35">
      <c r="A4" s="96"/>
      <c r="B4" s="48" t="s">
        <v>20</v>
      </c>
      <c r="C4" s="48" t="s">
        <v>5</v>
      </c>
      <c r="D4" s="48" t="s">
        <v>20</v>
      </c>
      <c r="E4" s="48" t="s">
        <v>5</v>
      </c>
      <c r="F4" s="48" t="s">
        <v>20</v>
      </c>
      <c r="G4" s="48" t="s">
        <v>5</v>
      </c>
      <c r="H4" s="48" t="s">
        <v>20</v>
      </c>
      <c r="I4" s="48" t="s">
        <v>5</v>
      </c>
      <c r="J4" s="48" t="s">
        <v>20</v>
      </c>
      <c r="K4" s="48" t="s">
        <v>5</v>
      </c>
      <c r="L4" s="105"/>
      <c r="M4" s="101"/>
      <c r="N4" s="48" t="s">
        <v>20</v>
      </c>
      <c r="O4" s="48" t="s">
        <v>5</v>
      </c>
      <c r="P4" s="23"/>
      <c r="Q4" s="23"/>
    </row>
    <row r="5" spans="1:19" ht="38.25" customHeight="1" x14ac:dyDescent="0.35">
      <c r="A5" s="55" t="s">
        <v>34</v>
      </c>
      <c r="B5" s="11">
        <v>47</v>
      </c>
      <c r="C5" s="12">
        <v>31.33</v>
      </c>
      <c r="D5" s="11">
        <v>101</v>
      </c>
      <c r="E5" s="12">
        <v>67.33</v>
      </c>
      <c r="F5" s="11">
        <v>2</v>
      </c>
      <c r="G5" s="12">
        <v>1.33</v>
      </c>
      <c r="H5" s="13">
        <v>0</v>
      </c>
      <c r="I5" s="12">
        <v>0</v>
      </c>
      <c r="J5" s="13">
        <v>0</v>
      </c>
      <c r="K5" s="12">
        <v>0</v>
      </c>
      <c r="L5" s="12">
        <v>0</v>
      </c>
      <c r="M5" s="12">
        <v>3.7820512820512802</v>
      </c>
      <c r="N5" s="11">
        <f>B5+D5</f>
        <v>148</v>
      </c>
      <c r="O5" s="12">
        <f>C5+E5</f>
        <v>98.66</v>
      </c>
      <c r="P5" s="23"/>
      <c r="Q5" s="23"/>
      <c r="S5" s="78"/>
    </row>
    <row r="6" spans="1:19" x14ac:dyDescent="0.35">
      <c r="A6" s="55" t="s">
        <v>35</v>
      </c>
      <c r="B6" s="11">
        <v>57</v>
      </c>
      <c r="C6" s="12">
        <v>38</v>
      </c>
      <c r="D6" s="11">
        <v>91</v>
      </c>
      <c r="E6" s="12">
        <v>60.67</v>
      </c>
      <c r="F6" s="11">
        <v>1</v>
      </c>
      <c r="G6" s="12">
        <v>0.67</v>
      </c>
      <c r="H6" s="13">
        <v>1</v>
      </c>
      <c r="I6" s="12">
        <v>0.67</v>
      </c>
      <c r="J6" s="13">
        <v>0</v>
      </c>
      <c r="K6" s="12">
        <v>0</v>
      </c>
      <c r="L6" s="12">
        <v>0</v>
      </c>
      <c r="M6" s="12">
        <v>3.6282051282051282</v>
      </c>
      <c r="N6" s="11">
        <f t="shared" ref="N6:N24" si="0">B6+D6</f>
        <v>148</v>
      </c>
      <c r="O6" s="12">
        <f t="shared" ref="O6:O24" si="1">C6+E6</f>
        <v>98.67</v>
      </c>
      <c r="P6" s="23"/>
      <c r="Q6" s="23"/>
      <c r="S6" s="78"/>
    </row>
    <row r="7" spans="1:19" x14ac:dyDescent="0.35">
      <c r="A7" s="56" t="s">
        <v>118</v>
      </c>
      <c r="B7" s="11">
        <v>42</v>
      </c>
      <c r="C7" s="12">
        <v>28</v>
      </c>
      <c r="D7" s="11">
        <v>73</v>
      </c>
      <c r="E7" s="12">
        <v>48.67</v>
      </c>
      <c r="F7" s="11">
        <v>34</v>
      </c>
      <c r="G7" s="12">
        <v>22.67</v>
      </c>
      <c r="H7" s="13">
        <v>1</v>
      </c>
      <c r="I7" s="12">
        <v>0.67</v>
      </c>
      <c r="J7" s="13">
        <v>0</v>
      </c>
      <c r="K7" s="12">
        <v>0</v>
      </c>
      <c r="L7" s="12">
        <v>0</v>
      </c>
      <c r="M7" s="12">
        <v>3.4358974358974357</v>
      </c>
      <c r="N7" s="11">
        <f t="shared" si="0"/>
        <v>115</v>
      </c>
      <c r="O7" s="12">
        <f t="shared" si="1"/>
        <v>76.67</v>
      </c>
      <c r="P7" s="23"/>
      <c r="Q7" s="23"/>
      <c r="S7" s="78"/>
    </row>
    <row r="8" spans="1:19" x14ac:dyDescent="0.35">
      <c r="A8" s="56" t="s">
        <v>36</v>
      </c>
      <c r="B8" s="11">
        <v>62</v>
      </c>
      <c r="C8" s="12">
        <v>41.33</v>
      </c>
      <c r="D8" s="11">
        <v>81</v>
      </c>
      <c r="E8" s="12">
        <v>54</v>
      </c>
      <c r="F8" s="11">
        <v>7</v>
      </c>
      <c r="G8" s="12">
        <v>4.67</v>
      </c>
      <c r="H8" s="13">
        <v>0</v>
      </c>
      <c r="I8" s="12">
        <v>0</v>
      </c>
      <c r="J8" s="13">
        <v>0</v>
      </c>
      <c r="K8" s="12">
        <v>0</v>
      </c>
      <c r="L8" s="12">
        <v>0</v>
      </c>
      <c r="M8" s="12">
        <v>3.7051282051282053</v>
      </c>
      <c r="N8" s="11">
        <f t="shared" si="0"/>
        <v>143</v>
      </c>
      <c r="O8" s="12">
        <f t="shared" si="1"/>
        <v>95.33</v>
      </c>
      <c r="P8" s="23"/>
      <c r="Q8" s="23"/>
      <c r="S8" s="78"/>
    </row>
    <row r="9" spans="1:19" x14ac:dyDescent="0.35">
      <c r="A9" s="55" t="s">
        <v>37</v>
      </c>
      <c r="B9" s="11">
        <v>66</v>
      </c>
      <c r="C9" s="12">
        <v>44</v>
      </c>
      <c r="D9" s="11">
        <v>78</v>
      </c>
      <c r="E9" s="12">
        <v>52</v>
      </c>
      <c r="F9" s="11">
        <v>6</v>
      </c>
      <c r="G9" s="12">
        <v>4</v>
      </c>
      <c r="H9" s="13">
        <v>0</v>
      </c>
      <c r="I9" s="12">
        <v>0</v>
      </c>
      <c r="J9" s="13">
        <v>0</v>
      </c>
      <c r="K9" s="12">
        <v>0</v>
      </c>
      <c r="L9" s="12">
        <v>0</v>
      </c>
      <c r="M9" s="12">
        <v>3.6538461538461537</v>
      </c>
      <c r="N9" s="11">
        <f t="shared" si="0"/>
        <v>144</v>
      </c>
      <c r="O9" s="12">
        <f t="shared" si="1"/>
        <v>96</v>
      </c>
      <c r="P9" s="23"/>
      <c r="Q9" s="23"/>
      <c r="S9" s="78"/>
    </row>
    <row r="10" spans="1:19" ht="38.25" customHeight="1" x14ac:dyDescent="0.35">
      <c r="A10" s="55" t="s">
        <v>38</v>
      </c>
      <c r="B10" s="11">
        <v>66</v>
      </c>
      <c r="C10" s="12">
        <v>44</v>
      </c>
      <c r="D10" s="11">
        <v>78</v>
      </c>
      <c r="E10" s="12">
        <v>52</v>
      </c>
      <c r="F10" s="11">
        <v>6</v>
      </c>
      <c r="G10" s="12">
        <v>4</v>
      </c>
      <c r="H10" s="13">
        <v>0</v>
      </c>
      <c r="I10" s="12">
        <v>0</v>
      </c>
      <c r="J10" s="13">
        <v>0</v>
      </c>
      <c r="K10" s="12">
        <v>0</v>
      </c>
      <c r="L10" s="12">
        <v>0</v>
      </c>
      <c r="M10" s="12">
        <v>3.4871794871794872</v>
      </c>
      <c r="N10" s="11">
        <f t="shared" si="0"/>
        <v>144</v>
      </c>
      <c r="O10" s="12">
        <f t="shared" si="1"/>
        <v>96</v>
      </c>
      <c r="P10" s="23"/>
      <c r="Q10" s="23"/>
      <c r="S10" s="78"/>
    </row>
    <row r="11" spans="1:19" x14ac:dyDescent="0.35">
      <c r="A11" s="56" t="s">
        <v>39</v>
      </c>
      <c r="B11" s="11">
        <v>57</v>
      </c>
      <c r="C11" s="12">
        <v>38</v>
      </c>
      <c r="D11" s="11">
        <v>90</v>
      </c>
      <c r="E11" s="12">
        <v>60</v>
      </c>
      <c r="F11" s="11">
        <v>3</v>
      </c>
      <c r="G11" s="12">
        <v>2</v>
      </c>
      <c r="H11" s="13">
        <v>0</v>
      </c>
      <c r="I11" s="12">
        <v>0</v>
      </c>
      <c r="J11" s="13">
        <v>0</v>
      </c>
      <c r="K11" s="12">
        <v>0</v>
      </c>
      <c r="L11" s="12">
        <v>0</v>
      </c>
      <c r="M11" s="12">
        <v>3.4487179487179489</v>
      </c>
      <c r="N11" s="11">
        <f t="shared" si="0"/>
        <v>147</v>
      </c>
      <c r="O11" s="12">
        <f t="shared" si="1"/>
        <v>98</v>
      </c>
      <c r="P11" s="23"/>
      <c r="Q11" s="23"/>
      <c r="S11" s="78"/>
    </row>
    <row r="12" spans="1:19" x14ac:dyDescent="0.35">
      <c r="A12" s="56" t="s">
        <v>40</v>
      </c>
      <c r="B12" s="11">
        <v>70</v>
      </c>
      <c r="C12" s="12">
        <v>46.67</v>
      </c>
      <c r="D12" s="11">
        <v>75</v>
      </c>
      <c r="E12" s="12">
        <v>50</v>
      </c>
      <c r="F12" s="11">
        <v>5</v>
      </c>
      <c r="G12" s="12">
        <v>3.33</v>
      </c>
      <c r="H12" s="13">
        <v>0</v>
      </c>
      <c r="I12" s="12">
        <v>0</v>
      </c>
      <c r="J12" s="13">
        <v>0</v>
      </c>
      <c r="K12" s="12">
        <v>0</v>
      </c>
      <c r="L12" s="12">
        <v>0</v>
      </c>
      <c r="M12" s="12">
        <v>3.6153846153846154</v>
      </c>
      <c r="N12" s="11">
        <f t="shared" si="0"/>
        <v>145</v>
      </c>
      <c r="O12" s="12">
        <f t="shared" si="1"/>
        <v>96.67</v>
      </c>
      <c r="P12" s="23"/>
      <c r="Q12" s="23"/>
      <c r="S12" s="78"/>
    </row>
    <row r="13" spans="1:19" x14ac:dyDescent="0.35">
      <c r="A13" s="56" t="s">
        <v>41</v>
      </c>
      <c r="B13" s="11">
        <v>92</v>
      </c>
      <c r="C13" s="12">
        <v>61.33</v>
      </c>
      <c r="D13" s="11">
        <v>55</v>
      </c>
      <c r="E13" s="12">
        <v>36.67</v>
      </c>
      <c r="F13" s="11">
        <v>3</v>
      </c>
      <c r="G13" s="12">
        <v>2</v>
      </c>
      <c r="H13" s="13">
        <v>0</v>
      </c>
      <c r="I13" s="12">
        <v>0</v>
      </c>
      <c r="J13" s="13">
        <v>0</v>
      </c>
      <c r="K13" s="12">
        <v>0</v>
      </c>
      <c r="L13" s="12">
        <v>0</v>
      </c>
      <c r="M13" s="12">
        <v>3.7307692307692308</v>
      </c>
      <c r="N13" s="11">
        <f t="shared" si="0"/>
        <v>147</v>
      </c>
      <c r="O13" s="12">
        <f t="shared" si="1"/>
        <v>98</v>
      </c>
      <c r="P13" s="23"/>
      <c r="Q13" s="23"/>
      <c r="S13" s="78"/>
    </row>
    <row r="14" spans="1:19" ht="38.25" customHeight="1" x14ac:dyDescent="0.35">
      <c r="A14" s="57" t="s">
        <v>42</v>
      </c>
      <c r="B14" s="11">
        <v>80</v>
      </c>
      <c r="C14" s="12">
        <v>53.33</v>
      </c>
      <c r="D14" s="11">
        <v>67</v>
      </c>
      <c r="E14" s="12">
        <v>44.67</v>
      </c>
      <c r="F14" s="11">
        <v>3</v>
      </c>
      <c r="G14" s="12">
        <v>2</v>
      </c>
      <c r="H14" s="13">
        <v>0</v>
      </c>
      <c r="I14" s="12">
        <v>0</v>
      </c>
      <c r="J14" s="13">
        <v>0</v>
      </c>
      <c r="K14" s="12">
        <v>0</v>
      </c>
      <c r="L14" s="12">
        <v>0</v>
      </c>
      <c r="M14" s="12">
        <v>3.8205128205128207</v>
      </c>
      <c r="N14" s="11">
        <f t="shared" si="0"/>
        <v>147</v>
      </c>
      <c r="O14" s="12">
        <f t="shared" si="1"/>
        <v>98</v>
      </c>
      <c r="P14" s="23"/>
      <c r="Q14" s="23"/>
      <c r="S14" s="78"/>
    </row>
    <row r="15" spans="1:19" ht="58.5" x14ac:dyDescent="0.35">
      <c r="A15" s="55" t="s">
        <v>43</v>
      </c>
      <c r="B15" s="11">
        <v>73</v>
      </c>
      <c r="C15" s="12">
        <v>48.67</v>
      </c>
      <c r="D15" s="11">
        <v>77</v>
      </c>
      <c r="E15" s="12">
        <v>51.33</v>
      </c>
      <c r="F15" s="11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2">
        <v>0</v>
      </c>
      <c r="M15" s="12">
        <v>3.8333333333333335</v>
      </c>
      <c r="N15" s="11">
        <f t="shared" si="0"/>
        <v>150</v>
      </c>
      <c r="O15" s="12">
        <f t="shared" si="1"/>
        <v>100</v>
      </c>
      <c r="P15" s="23"/>
      <c r="Q15" s="23"/>
      <c r="S15" s="78"/>
    </row>
    <row r="16" spans="1:19" ht="21" customHeight="1" x14ac:dyDescent="0.35">
      <c r="A16" s="55" t="s">
        <v>44</v>
      </c>
      <c r="B16" s="11">
        <v>97</v>
      </c>
      <c r="C16" s="12">
        <v>64.67</v>
      </c>
      <c r="D16" s="11">
        <v>53</v>
      </c>
      <c r="E16" s="12">
        <v>35.33</v>
      </c>
      <c r="F16" s="11">
        <v>0</v>
      </c>
      <c r="G16" s="12">
        <v>0</v>
      </c>
      <c r="H16" s="13">
        <v>0</v>
      </c>
      <c r="I16" s="12">
        <v>0</v>
      </c>
      <c r="J16" s="13">
        <v>0</v>
      </c>
      <c r="K16" s="12">
        <v>0</v>
      </c>
      <c r="L16" s="12">
        <v>0</v>
      </c>
      <c r="M16" s="12">
        <v>4</v>
      </c>
      <c r="N16" s="11">
        <f t="shared" si="0"/>
        <v>150</v>
      </c>
      <c r="O16" s="12">
        <f t="shared" si="1"/>
        <v>100</v>
      </c>
      <c r="P16" s="23"/>
      <c r="Q16" s="23"/>
      <c r="S16" s="78"/>
    </row>
    <row r="17" spans="1:19" ht="38.25" customHeight="1" x14ac:dyDescent="0.35">
      <c r="A17" s="55" t="s">
        <v>45</v>
      </c>
      <c r="B17" s="11">
        <v>85</v>
      </c>
      <c r="C17" s="12">
        <v>56.67</v>
      </c>
      <c r="D17" s="11">
        <v>63</v>
      </c>
      <c r="E17" s="12">
        <v>42</v>
      </c>
      <c r="F17" s="11">
        <v>2</v>
      </c>
      <c r="G17" s="12">
        <v>1.33</v>
      </c>
      <c r="H17" s="13">
        <v>0</v>
      </c>
      <c r="I17" s="12">
        <v>0</v>
      </c>
      <c r="J17" s="13">
        <v>0</v>
      </c>
      <c r="K17" s="12">
        <v>0</v>
      </c>
      <c r="L17" s="12">
        <v>0</v>
      </c>
      <c r="M17" s="12">
        <v>3.8076923076923075</v>
      </c>
      <c r="N17" s="11">
        <f t="shared" si="0"/>
        <v>148</v>
      </c>
      <c r="O17" s="12">
        <f t="shared" si="1"/>
        <v>98.67</v>
      </c>
      <c r="P17" s="23"/>
      <c r="Q17" s="23"/>
      <c r="S17" s="78"/>
    </row>
    <row r="18" spans="1:19" ht="38.25" customHeight="1" x14ac:dyDescent="0.35">
      <c r="A18" s="55" t="s">
        <v>46</v>
      </c>
      <c r="B18" s="11">
        <v>102</v>
      </c>
      <c r="C18" s="12">
        <v>68</v>
      </c>
      <c r="D18" s="11">
        <v>46</v>
      </c>
      <c r="E18" s="12">
        <v>30.67</v>
      </c>
      <c r="F18" s="11">
        <v>2</v>
      </c>
      <c r="G18" s="12">
        <v>1.33</v>
      </c>
      <c r="H18" s="13">
        <v>0</v>
      </c>
      <c r="I18" s="12">
        <v>0</v>
      </c>
      <c r="J18" s="13">
        <v>0</v>
      </c>
      <c r="K18" s="12">
        <v>0</v>
      </c>
      <c r="L18" s="12">
        <v>0</v>
      </c>
      <c r="M18" s="12">
        <v>3.9358974358974357</v>
      </c>
      <c r="N18" s="11">
        <f t="shared" si="0"/>
        <v>148</v>
      </c>
      <c r="O18" s="12">
        <f t="shared" si="1"/>
        <v>98.67</v>
      </c>
      <c r="P18" s="23"/>
      <c r="Q18" s="23"/>
      <c r="S18" s="78"/>
    </row>
    <row r="19" spans="1:19" x14ac:dyDescent="0.35">
      <c r="A19" s="55" t="s">
        <v>47</v>
      </c>
      <c r="B19" s="11">
        <v>109</v>
      </c>
      <c r="C19" s="12">
        <v>72.67</v>
      </c>
      <c r="D19" s="11">
        <v>41</v>
      </c>
      <c r="E19" s="12">
        <v>27.33</v>
      </c>
      <c r="F19" s="11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2">
        <v>0</v>
      </c>
      <c r="M19" s="12">
        <v>4.0769230769230766</v>
      </c>
      <c r="N19" s="11">
        <f t="shared" si="0"/>
        <v>150</v>
      </c>
      <c r="O19" s="12">
        <f t="shared" si="1"/>
        <v>100</v>
      </c>
      <c r="P19" s="23"/>
      <c r="Q19" s="23"/>
      <c r="S19" s="78"/>
    </row>
    <row r="20" spans="1:19" x14ac:dyDescent="0.35">
      <c r="A20" s="55" t="s">
        <v>48</v>
      </c>
      <c r="B20" s="11">
        <v>110</v>
      </c>
      <c r="C20" s="12">
        <v>73.33</v>
      </c>
      <c r="D20" s="11">
        <v>40</v>
      </c>
      <c r="E20" s="12">
        <v>26.67</v>
      </c>
      <c r="F20" s="11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2">
        <v>0</v>
      </c>
      <c r="M20" s="12">
        <v>4</v>
      </c>
      <c r="N20" s="11">
        <f t="shared" si="0"/>
        <v>150</v>
      </c>
      <c r="O20" s="12">
        <f t="shared" si="1"/>
        <v>100</v>
      </c>
      <c r="P20" s="23"/>
      <c r="Q20" s="23"/>
      <c r="S20" s="78"/>
    </row>
    <row r="21" spans="1:19" x14ac:dyDescent="0.35">
      <c r="A21" s="55" t="s">
        <v>49</v>
      </c>
      <c r="B21" s="11">
        <v>108</v>
      </c>
      <c r="C21" s="12">
        <v>72</v>
      </c>
      <c r="D21" s="11">
        <v>42</v>
      </c>
      <c r="E21" s="12">
        <v>28</v>
      </c>
      <c r="F21" s="11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2">
        <v>0</v>
      </c>
      <c r="M21" s="12">
        <v>3.8717948717948718</v>
      </c>
      <c r="N21" s="11">
        <f t="shared" si="0"/>
        <v>150</v>
      </c>
      <c r="O21" s="12">
        <f t="shared" si="1"/>
        <v>100</v>
      </c>
      <c r="P21" s="23"/>
      <c r="Q21" s="23"/>
      <c r="S21" s="78"/>
    </row>
    <row r="22" spans="1:19" x14ac:dyDescent="0.35">
      <c r="A22" s="55" t="s">
        <v>50</v>
      </c>
      <c r="B22" s="11">
        <v>110</v>
      </c>
      <c r="C22" s="12">
        <v>73.33</v>
      </c>
      <c r="D22" s="11">
        <v>39</v>
      </c>
      <c r="E22" s="12">
        <v>26</v>
      </c>
      <c r="F22" s="11">
        <v>1</v>
      </c>
      <c r="G22" s="12">
        <v>0.67</v>
      </c>
      <c r="H22" s="13">
        <v>0</v>
      </c>
      <c r="I22" s="12">
        <v>0</v>
      </c>
      <c r="J22" s="13">
        <v>0</v>
      </c>
      <c r="K22" s="12">
        <v>0</v>
      </c>
      <c r="L22" s="12">
        <v>0</v>
      </c>
      <c r="M22" s="12">
        <v>3.858974358974359</v>
      </c>
      <c r="N22" s="11">
        <f t="shared" si="0"/>
        <v>149</v>
      </c>
      <c r="O22" s="12">
        <f t="shared" si="1"/>
        <v>99.33</v>
      </c>
      <c r="P22" s="23"/>
      <c r="Q22" s="23"/>
      <c r="S22" s="78"/>
    </row>
    <row r="23" spans="1:19" x14ac:dyDescent="0.35">
      <c r="A23" s="56" t="s">
        <v>51</v>
      </c>
      <c r="B23" s="11">
        <v>107</v>
      </c>
      <c r="C23" s="12">
        <v>71.33</v>
      </c>
      <c r="D23" s="11">
        <v>43</v>
      </c>
      <c r="E23" s="12">
        <v>28.67</v>
      </c>
      <c r="F23" s="11">
        <v>0</v>
      </c>
      <c r="G23" s="12">
        <v>0</v>
      </c>
      <c r="H23" s="13">
        <v>0</v>
      </c>
      <c r="I23" s="12">
        <v>0</v>
      </c>
      <c r="J23" s="13">
        <v>0</v>
      </c>
      <c r="K23" s="12">
        <v>0</v>
      </c>
      <c r="L23" s="12">
        <v>0</v>
      </c>
      <c r="M23" s="12">
        <v>3.7948717948717947</v>
      </c>
      <c r="N23" s="11">
        <f t="shared" si="0"/>
        <v>150</v>
      </c>
      <c r="O23" s="12">
        <f t="shared" si="1"/>
        <v>100</v>
      </c>
      <c r="P23" s="23"/>
      <c r="Q23" s="23"/>
      <c r="S23" s="78"/>
    </row>
    <row r="24" spans="1:19" ht="38.25" customHeight="1" x14ac:dyDescent="0.35">
      <c r="A24" s="55" t="s">
        <v>52</v>
      </c>
      <c r="B24" s="11">
        <v>105</v>
      </c>
      <c r="C24" s="12">
        <v>70</v>
      </c>
      <c r="D24" s="11">
        <v>44</v>
      </c>
      <c r="E24" s="12">
        <v>29.33</v>
      </c>
      <c r="F24" s="11">
        <v>1</v>
      </c>
      <c r="G24" s="12">
        <v>0.67</v>
      </c>
      <c r="H24" s="13">
        <v>0</v>
      </c>
      <c r="I24" s="12">
        <v>0</v>
      </c>
      <c r="J24" s="13">
        <v>0</v>
      </c>
      <c r="K24" s="12">
        <v>0</v>
      </c>
      <c r="L24" s="12">
        <v>0</v>
      </c>
      <c r="M24" s="12">
        <v>3.8076923076923075</v>
      </c>
      <c r="N24" s="11">
        <f t="shared" si="0"/>
        <v>149</v>
      </c>
      <c r="O24" s="12">
        <f t="shared" si="1"/>
        <v>99.33</v>
      </c>
      <c r="P24" s="23"/>
      <c r="Q24" s="23"/>
      <c r="S24" s="78"/>
    </row>
    <row r="25" spans="1:19" x14ac:dyDescent="0.35">
      <c r="A25" s="54"/>
      <c r="B25" s="51"/>
      <c r="C25" s="52"/>
      <c r="D25" s="51"/>
      <c r="E25" s="52"/>
      <c r="F25" s="51"/>
      <c r="G25" s="52"/>
      <c r="H25" s="53"/>
      <c r="I25" s="52"/>
      <c r="J25" s="53"/>
      <c r="K25" s="52"/>
      <c r="L25" s="52"/>
      <c r="M25" s="52"/>
      <c r="N25" s="51"/>
      <c r="O25" s="52"/>
      <c r="P25" s="23"/>
      <c r="Q25" s="23"/>
    </row>
    <row r="26" spans="1:19" x14ac:dyDescent="0.35">
      <c r="A26" s="93" t="s">
        <v>174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9" x14ac:dyDescent="0.35">
      <c r="A27" s="1"/>
      <c r="B27" s="1"/>
      <c r="C27" s="1"/>
      <c r="D27" s="1"/>
      <c r="E27" s="1"/>
      <c r="F27" s="1"/>
    </row>
    <row r="28" spans="1:19" x14ac:dyDescent="0.35">
      <c r="A28" s="1"/>
      <c r="B28" s="1"/>
      <c r="C28" s="1"/>
      <c r="D28" s="1"/>
      <c r="E28" s="1"/>
      <c r="F28" s="1"/>
    </row>
  </sheetData>
  <mergeCells count="11">
    <mergeCell ref="A26:O26"/>
    <mergeCell ref="A2:A4"/>
    <mergeCell ref="B2:O2"/>
    <mergeCell ref="B3:C3"/>
    <mergeCell ref="D3:E3"/>
    <mergeCell ref="F3:G3"/>
    <mergeCell ref="H3:I3"/>
    <mergeCell ref="J3:K3"/>
    <mergeCell ref="L3:L4"/>
    <mergeCell ref="M3:M4"/>
    <mergeCell ref="N3:O3"/>
  </mergeCells>
  <pageMargins left="0.1875" right="5.2083333333333336E-2" top="0.65625" bottom="0.15748031496062992" header="0.31496062992125984" footer="0.31496062992125984"/>
  <pageSetup paperSize="9" orientation="portrait" r:id="rId1"/>
  <headerFooter>
    <oddHeader>&amp;R5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64"/>
  <sheetViews>
    <sheetView view="pageLayout" topLeftCell="A43" zoomScaleNormal="100" zoomScaleSheetLayoutView="100" workbookViewId="0">
      <selection activeCell="I54" sqref="I54:I58"/>
    </sheetView>
  </sheetViews>
  <sheetFormatPr defaultColWidth="8.75" defaultRowHeight="21" x14ac:dyDescent="0.35"/>
  <cols>
    <col min="1" max="1" width="6.75" style="1" customWidth="1"/>
    <col min="2" max="6" width="8.75" style="1"/>
    <col min="7" max="7" width="10.375" style="1" customWidth="1"/>
    <col min="8" max="9" width="8.75" style="9"/>
    <col min="10" max="16384" width="8.75" style="1"/>
  </cols>
  <sheetData>
    <row r="1" spans="1:12" x14ac:dyDescent="0.35">
      <c r="A1" s="1" t="s">
        <v>153</v>
      </c>
    </row>
    <row r="2" spans="1:12" ht="21" customHeight="1" x14ac:dyDescent="0.35">
      <c r="A2" s="90" t="s">
        <v>19</v>
      </c>
      <c r="B2" s="91"/>
      <c r="C2" s="91"/>
      <c r="D2" s="91"/>
      <c r="E2" s="91"/>
      <c r="F2" s="91"/>
      <c r="G2" s="91"/>
      <c r="H2" s="2" t="s">
        <v>20</v>
      </c>
      <c r="I2" s="2" t="s">
        <v>5</v>
      </c>
    </row>
    <row r="3" spans="1:12" ht="21" customHeight="1" x14ac:dyDescent="0.35">
      <c r="A3" s="14" t="s">
        <v>53</v>
      </c>
      <c r="C3" s="1" t="s">
        <v>175</v>
      </c>
      <c r="H3" s="30"/>
      <c r="I3" s="30"/>
    </row>
    <row r="4" spans="1:12" ht="21" customHeight="1" x14ac:dyDescent="0.35">
      <c r="A4" s="14"/>
      <c r="B4" s="6" t="s">
        <v>54</v>
      </c>
      <c r="H4" s="31">
        <v>57</v>
      </c>
      <c r="I4" s="28">
        <f>(H4/289)*100</f>
        <v>19.72318339100346</v>
      </c>
    </row>
    <row r="5" spans="1:12" ht="21" customHeight="1" x14ac:dyDescent="0.35">
      <c r="A5" s="14"/>
      <c r="B5" s="6" t="s">
        <v>55</v>
      </c>
      <c r="H5" s="31">
        <v>232</v>
      </c>
      <c r="I5" s="28">
        <f>(H5/289)*100</f>
        <v>80.27681660899654</v>
      </c>
    </row>
    <row r="6" spans="1:12" ht="21" customHeight="1" x14ac:dyDescent="0.35">
      <c r="A6" s="14" t="s">
        <v>56</v>
      </c>
      <c r="B6" s="6"/>
      <c r="H6" s="31"/>
      <c r="I6" s="34"/>
    </row>
    <row r="7" spans="1:12" ht="21" customHeight="1" x14ac:dyDescent="0.35">
      <c r="A7" s="14"/>
      <c r="B7" s="6" t="s">
        <v>22</v>
      </c>
      <c r="H7" s="31">
        <v>107</v>
      </c>
      <c r="I7" s="28">
        <f>(H7/289)*100</f>
        <v>37.024221453287197</v>
      </c>
    </row>
    <row r="8" spans="1:12" ht="21" customHeight="1" x14ac:dyDescent="0.35">
      <c r="A8" s="14"/>
      <c r="B8" s="6" t="s">
        <v>21</v>
      </c>
      <c r="H8" s="31">
        <v>182</v>
      </c>
      <c r="I8" s="28">
        <f>(H8/289)*100</f>
        <v>62.975778546712803</v>
      </c>
    </row>
    <row r="9" spans="1:12" ht="21" customHeight="1" x14ac:dyDescent="0.35">
      <c r="A9" s="14" t="s">
        <v>57</v>
      </c>
      <c r="H9" s="31"/>
      <c r="I9" s="31"/>
    </row>
    <row r="10" spans="1:12" ht="21" customHeight="1" x14ac:dyDescent="0.35">
      <c r="A10" s="14"/>
      <c r="B10" s="6" t="s">
        <v>103</v>
      </c>
      <c r="H10" s="31">
        <v>29</v>
      </c>
      <c r="I10" s="28">
        <f>(H10/289)*100</f>
        <v>10.034602076124568</v>
      </c>
    </row>
    <row r="11" spans="1:12" ht="21" customHeight="1" x14ac:dyDescent="0.35">
      <c r="A11" s="14"/>
      <c r="B11" s="6" t="s">
        <v>58</v>
      </c>
      <c r="C11" s="6"/>
      <c r="H11" s="31">
        <v>13</v>
      </c>
      <c r="I11" s="28">
        <f t="shared" ref="I11:I36" si="0">(H11/289)*100</f>
        <v>4.4982698961937722</v>
      </c>
    </row>
    <row r="12" spans="1:12" ht="21" customHeight="1" x14ac:dyDescent="0.35">
      <c r="A12" s="14"/>
      <c r="B12" s="6" t="s">
        <v>59</v>
      </c>
      <c r="H12" s="31">
        <v>33</v>
      </c>
      <c r="I12" s="28">
        <f t="shared" si="0"/>
        <v>11.418685121107266</v>
      </c>
      <c r="L12" s="6"/>
    </row>
    <row r="13" spans="1:12" ht="21" customHeight="1" x14ac:dyDescent="0.35">
      <c r="A13" s="14"/>
      <c r="B13" s="1" t="s">
        <v>60</v>
      </c>
      <c r="H13" s="31">
        <v>42</v>
      </c>
      <c r="I13" s="28">
        <f t="shared" si="0"/>
        <v>14.53287197231834</v>
      </c>
      <c r="L13" s="6"/>
    </row>
    <row r="14" spans="1:12" ht="21" customHeight="1" x14ac:dyDescent="0.35">
      <c r="A14" s="14"/>
      <c r="B14" s="6" t="s">
        <v>61</v>
      </c>
      <c r="D14" s="6"/>
      <c r="H14" s="31">
        <v>92</v>
      </c>
      <c r="I14" s="28">
        <f t="shared" si="0"/>
        <v>31.833910034602077</v>
      </c>
    </row>
    <row r="15" spans="1:12" ht="21" customHeight="1" x14ac:dyDescent="0.35">
      <c r="A15" s="14"/>
      <c r="B15" s="6" t="s">
        <v>62</v>
      </c>
      <c r="D15" s="6"/>
      <c r="H15" s="31">
        <v>80</v>
      </c>
      <c r="I15" s="28">
        <f t="shared" si="0"/>
        <v>27.681660899653981</v>
      </c>
    </row>
    <row r="16" spans="1:12" ht="21" customHeight="1" x14ac:dyDescent="0.35">
      <c r="A16" s="14" t="s">
        <v>67</v>
      </c>
      <c r="H16" s="36"/>
      <c r="I16" s="36"/>
    </row>
    <row r="17" spans="1:9" ht="21" customHeight="1" x14ac:dyDescent="0.35">
      <c r="A17" s="14"/>
      <c r="B17" s="6" t="s">
        <v>23</v>
      </c>
      <c r="H17" s="31">
        <v>132</v>
      </c>
      <c r="I17" s="28">
        <f t="shared" si="0"/>
        <v>45.674740484429066</v>
      </c>
    </row>
    <row r="18" spans="1:9" ht="21" customHeight="1" x14ac:dyDescent="0.35">
      <c r="A18" s="14"/>
      <c r="B18" s="6" t="s">
        <v>24</v>
      </c>
      <c r="H18" s="31">
        <v>51</v>
      </c>
      <c r="I18" s="28">
        <f t="shared" si="0"/>
        <v>17.647058823529413</v>
      </c>
    </row>
    <row r="19" spans="1:9" ht="21" customHeight="1" x14ac:dyDescent="0.35">
      <c r="A19" s="14"/>
      <c r="B19" s="6" t="s">
        <v>68</v>
      </c>
      <c r="H19" s="31">
        <v>106</v>
      </c>
      <c r="I19" s="28">
        <f t="shared" si="0"/>
        <v>36.678200692041521</v>
      </c>
    </row>
    <row r="20" spans="1:9" ht="21" customHeight="1" x14ac:dyDescent="0.35">
      <c r="A20" s="14" t="s">
        <v>66</v>
      </c>
      <c r="B20" s="6"/>
      <c r="D20" s="6"/>
      <c r="H20" s="31"/>
      <c r="I20" s="34"/>
    </row>
    <row r="21" spans="1:9" ht="21" customHeight="1" x14ac:dyDescent="0.35">
      <c r="A21" s="14"/>
      <c r="B21" s="1" t="s">
        <v>63</v>
      </c>
      <c r="H21" s="31">
        <v>179</v>
      </c>
      <c r="I21" s="28">
        <f t="shared" si="0"/>
        <v>61.937716262975783</v>
      </c>
    </row>
    <row r="22" spans="1:9" ht="21" customHeight="1" x14ac:dyDescent="0.35">
      <c r="A22" s="14"/>
      <c r="B22" s="1" t="s">
        <v>65</v>
      </c>
      <c r="H22" s="31">
        <v>73</v>
      </c>
      <c r="I22" s="28">
        <f t="shared" si="0"/>
        <v>25.259515570934255</v>
      </c>
    </row>
    <row r="23" spans="1:9" ht="21" customHeight="1" x14ac:dyDescent="0.35">
      <c r="A23" s="14"/>
      <c r="B23" s="1" t="s">
        <v>64</v>
      </c>
      <c r="H23" s="31">
        <v>37</v>
      </c>
      <c r="I23" s="28">
        <f t="shared" si="0"/>
        <v>12.802768166089965</v>
      </c>
    </row>
    <row r="24" spans="1:9" ht="21.6" customHeight="1" x14ac:dyDescent="0.35">
      <c r="A24" s="14" t="s">
        <v>69</v>
      </c>
      <c r="H24" s="31"/>
      <c r="I24" s="34"/>
    </row>
    <row r="25" spans="1:9" ht="21.6" customHeight="1" x14ac:dyDescent="0.35">
      <c r="A25" s="14"/>
      <c r="B25" s="6" t="s">
        <v>70</v>
      </c>
      <c r="H25" s="31">
        <v>193</v>
      </c>
      <c r="I25" s="28">
        <f t="shared" si="0"/>
        <v>66.782006920415228</v>
      </c>
    </row>
    <row r="26" spans="1:9" ht="21.6" customHeight="1" x14ac:dyDescent="0.35">
      <c r="A26" s="14"/>
      <c r="B26" s="6" t="s">
        <v>25</v>
      </c>
      <c r="H26" s="31">
        <v>42</v>
      </c>
      <c r="I26" s="28">
        <f t="shared" si="0"/>
        <v>14.53287197231834</v>
      </c>
    </row>
    <row r="27" spans="1:9" ht="21.6" customHeight="1" x14ac:dyDescent="0.35">
      <c r="A27" s="14"/>
      <c r="B27" s="6" t="s">
        <v>71</v>
      </c>
      <c r="H27" s="31">
        <v>28</v>
      </c>
      <c r="I27" s="28">
        <f t="shared" si="0"/>
        <v>9.688581314878892</v>
      </c>
    </row>
    <row r="28" spans="1:9" ht="21.6" customHeight="1" x14ac:dyDescent="0.35">
      <c r="A28" s="14"/>
      <c r="B28" s="6" t="s">
        <v>72</v>
      </c>
      <c r="H28" s="31">
        <v>19</v>
      </c>
      <c r="I28" s="28">
        <f t="shared" si="0"/>
        <v>6.5743944636678195</v>
      </c>
    </row>
    <row r="29" spans="1:9" ht="21" customHeight="1" x14ac:dyDescent="0.35">
      <c r="A29" s="14"/>
      <c r="B29" s="6" t="s">
        <v>73</v>
      </c>
      <c r="H29" s="31">
        <v>7</v>
      </c>
      <c r="I29" s="28">
        <f t="shared" si="0"/>
        <v>2.422145328719723</v>
      </c>
    </row>
    <row r="30" spans="1:9" ht="21" customHeight="1" x14ac:dyDescent="0.35">
      <c r="A30" s="14"/>
      <c r="B30" s="6" t="s">
        <v>75</v>
      </c>
      <c r="H30" s="31">
        <v>0</v>
      </c>
      <c r="I30" s="28">
        <f t="shared" si="0"/>
        <v>0</v>
      </c>
    </row>
    <row r="31" spans="1:9" ht="21" customHeight="1" x14ac:dyDescent="0.35">
      <c r="A31" s="14" t="s">
        <v>74</v>
      </c>
      <c r="B31" s="6"/>
      <c r="H31" s="31"/>
      <c r="I31" s="34"/>
    </row>
    <row r="32" spans="1:9" ht="21" customHeight="1" x14ac:dyDescent="0.35">
      <c r="A32" s="14"/>
      <c r="B32" s="6" t="s">
        <v>76</v>
      </c>
      <c r="H32" s="31">
        <v>54</v>
      </c>
      <c r="I32" s="28">
        <f t="shared" si="0"/>
        <v>18.685121107266436</v>
      </c>
    </row>
    <row r="33" spans="1:9" ht="21" customHeight="1" x14ac:dyDescent="0.35">
      <c r="A33" s="14"/>
      <c r="B33" s="6" t="s">
        <v>77</v>
      </c>
      <c r="H33" s="31">
        <v>37</v>
      </c>
      <c r="I33" s="28">
        <f t="shared" si="0"/>
        <v>12.802768166089965</v>
      </c>
    </row>
    <row r="34" spans="1:9" ht="21" customHeight="1" x14ac:dyDescent="0.35">
      <c r="A34" s="14"/>
      <c r="B34" s="6" t="s">
        <v>78</v>
      </c>
      <c r="H34" s="31">
        <v>86</v>
      </c>
      <c r="I34" s="28">
        <f t="shared" si="0"/>
        <v>29.757785467128027</v>
      </c>
    </row>
    <row r="35" spans="1:9" ht="21" customHeight="1" x14ac:dyDescent="0.35">
      <c r="A35" s="14"/>
      <c r="B35" s="6" t="s">
        <v>79</v>
      </c>
      <c r="H35" s="31">
        <v>172</v>
      </c>
      <c r="I35" s="28">
        <f t="shared" si="0"/>
        <v>59.515570934256054</v>
      </c>
    </row>
    <row r="36" spans="1:9" ht="21" customHeight="1" x14ac:dyDescent="0.35">
      <c r="A36" s="14"/>
      <c r="B36" s="6" t="s">
        <v>75</v>
      </c>
      <c r="H36" s="31">
        <v>0</v>
      </c>
      <c r="I36" s="28">
        <f t="shared" si="0"/>
        <v>0</v>
      </c>
    </row>
    <row r="37" spans="1:9" ht="21" customHeight="1" x14ac:dyDescent="0.35">
      <c r="A37" s="16"/>
      <c r="B37" s="17"/>
      <c r="C37" s="18"/>
      <c r="D37" s="18"/>
      <c r="E37" s="18"/>
      <c r="F37" s="18"/>
      <c r="G37" s="18"/>
      <c r="H37" s="32"/>
      <c r="I37" s="38"/>
    </row>
    <row r="38" spans="1:9" ht="21" customHeight="1" x14ac:dyDescent="0.35">
      <c r="A38" s="90" t="s">
        <v>19</v>
      </c>
      <c r="B38" s="91"/>
      <c r="C38" s="91"/>
      <c r="D38" s="91"/>
      <c r="E38" s="91"/>
      <c r="F38" s="91"/>
      <c r="G38" s="92"/>
      <c r="H38" s="35"/>
      <c r="I38" s="2"/>
    </row>
    <row r="39" spans="1:9" ht="21" customHeight="1" x14ac:dyDescent="0.35">
      <c r="A39" s="14" t="s">
        <v>80</v>
      </c>
      <c r="G39" s="15"/>
      <c r="H39" s="30"/>
      <c r="I39" s="28"/>
    </row>
    <row r="40" spans="1:9" ht="21" customHeight="1" x14ac:dyDescent="0.35">
      <c r="A40" s="14"/>
      <c r="B40" s="6" t="s">
        <v>81</v>
      </c>
      <c r="G40" s="15"/>
      <c r="H40" s="31">
        <v>169</v>
      </c>
      <c r="I40" s="28">
        <f t="shared" ref="I40:I51" si="1">(H40/289)*100</f>
        <v>58.477508650519027</v>
      </c>
    </row>
    <row r="41" spans="1:9" ht="21" customHeight="1" x14ac:dyDescent="0.35">
      <c r="A41" s="14"/>
      <c r="B41" s="6" t="s">
        <v>82</v>
      </c>
      <c r="G41" s="15"/>
      <c r="H41" s="31">
        <v>45</v>
      </c>
      <c r="I41" s="28">
        <f t="shared" si="1"/>
        <v>15.570934256055363</v>
      </c>
    </row>
    <row r="42" spans="1:9" ht="21" customHeight="1" x14ac:dyDescent="0.35">
      <c r="A42" s="14"/>
      <c r="B42" s="6" t="s">
        <v>78</v>
      </c>
      <c r="G42" s="15"/>
      <c r="H42" s="31">
        <v>38</v>
      </c>
      <c r="I42" s="28">
        <f t="shared" si="1"/>
        <v>13.148788927335639</v>
      </c>
    </row>
    <row r="43" spans="1:9" ht="21" customHeight="1" x14ac:dyDescent="0.35">
      <c r="A43" s="14"/>
      <c r="B43" s="6" t="s">
        <v>83</v>
      </c>
      <c r="G43" s="15"/>
      <c r="H43" s="31">
        <v>23</v>
      </c>
      <c r="I43" s="28">
        <f t="shared" si="1"/>
        <v>7.9584775086505193</v>
      </c>
    </row>
    <row r="44" spans="1:9" x14ac:dyDescent="0.35">
      <c r="A44" s="14"/>
      <c r="B44" s="6" t="s">
        <v>84</v>
      </c>
      <c r="G44" s="15"/>
      <c r="H44" s="31">
        <v>0</v>
      </c>
      <c r="I44" s="28">
        <f t="shared" si="1"/>
        <v>0</v>
      </c>
    </row>
    <row r="45" spans="1:9" x14ac:dyDescent="0.35">
      <c r="A45" s="14"/>
      <c r="B45" s="6" t="s">
        <v>85</v>
      </c>
      <c r="G45" s="15"/>
      <c r="H45" s="31">
        <v>0</v>
      </c>
      <c r="I45" s="28">
        <f t="shared" si="1"/>
        <v>0</v>
      </c>
    </row>
    <row r="46" spans="1:9" x14ac:dyDescent="0.35">
      <c r="A46" s="14"/>
      <c r="B46" s="6" t="s">
        <v>86</v>
      </c>
      <c r="G46" s="15"/>
      <c r="H46" s="31">
        <v>14</v>
      </c>
      <c r="I46" s="28">
        <f t="shared" si="1"/>
        <v>4.844290657439446</v>
      </c>
    </row>
    <row r="47" spans="1:9" x14ac:dyDescent="0.35">
      <c r="A47" s="14"/>
      <c r="B47" s="6" t="s">
        <v>75</v>
      </c>
      <c r="G47" s="15"/>
      <c r="H47" s="31">
        <v>0</v>
      </c>
      <c r="I47" s="28">
        <f t="shared" si="1"/>
        <v>0</v>
      </c>
    </row>
    <row r="48" spans="1:9" x14ac:dyDescent="0.35">
      <c r="A48" s="14" t="s">
        <v>87</v>
      </c>
      <c r="G48" s="15"/>
      <c r="H48" s="31"/>
      <c r="I48" s="34"/>
    </row>
    <row r="49" spans="1:9" x14ac:dyDescent="0.35">
      <c r="A49" s="14"/>
      <c r="B49" s="6" t="s">
        <v>88</v>
      </c>
      <c r="G49" s="15"/>
      <c r="H49" s="31">
        <v>272</v>
      </c>
      <c r="I49" s="28">
        <f t="shared" si="1"/>
        <v>94.117647058823522</v>
      </c>
    </row>
    <row r="50" spans="1:9" x14ac:dyDescent="0.35">
      <c r="A50" s="14"/>
      <c r="B50" s="6" t="s">
        <v>89</v>
      </c>
      <c r="G50" s="15"/>
      <c r="H50" s="31">
        <v>4</v>
      </c>
      <c r="I50" s="28">
        <f t="shared" si="1"/>
        <v>1.3840830449826991</v>
      </c>
    </row>
    <row r="51" spans="1:9" x14ac:dyDescent="0.35">
      <c r="A51" s="14"/>
      <c r="B51" s="6" t="s">
        <v>90</v>
      </c>
      <c r="G51" s="15"/>
      <c r="H51" s="31">
        <v>13</v>
      </c>
      <c r="I51" s="28">
        <f t="shared" si="1"/>
        <v>4.4982698961937722</v>
      </c>
    </row>
    <row r="52" spans="1:9" x14ac:dyDescent="0.35">
      <c r="A52" s="14" t="s">
        <v>92</v>
      </c>
      <c r="B52" s="6"/>
      <c r="G52" s="15"/>
      <c r="H52" s="31"/>
      <c r="I52" s="34"/>
    </row>
    <row r="53" spans="1:9" x14ac:dyDescent="0.35">
      <c r="A53" s="14" t="s">
        <v>91</v>
      </c>
      <c r="B53" s="6"/>
      <c r="G53" s="15"/>
      <c r="H53" s="31"/>
      <c r="I53" s="34"/>
    </row>
    <row r="54" spans="1:9" x14ac:dyDescent="0.35">
      <c r="A54" s="14"/>
      <c r="B54" s="6" t="s">
        <v>93</v>
      </c>
      <c r="G54" s="15"/>
      <c r="H54" s="31">
        <v>289</v>
      </c>
      <c r="I54" s="28">
        <f t="shared" ref="I54:I58" si="2">(H54/289)*100</f>
        <v>100</v>
      </c>
    </row>
    <row r="55" spans="1:9" x14ac:dyDescent="0.35">
      <c r="A55" s="14"/>
      <c r="B55" s="6" t="s">
        <v>97</v>
      </c>
      <c r="G55" s="15"/>
      <c r="H55" s="31">
        <v>0</v>
      </c>
      <c r="I55" s="28">
        <f t="shared" si="2"/>
        <v>0</v>
      </c>
    </row>
    <row r="56" spans="1:9" x14ac:dyDescent="0.35">
      <c r="A56" s="14"/>
      <c r="B56" s="6" t="s">
        <v>94</v>
      </c>
      <c r="G56" s="15"/>
      <c r="H56" s="31">
        <v>0</v>
      </c>
      <c r="I56" s="28">
        <f t="shared" si="2"/>
        <v>0</v>
      </c>
    </row>
    <row r="57" spans="1:9" x14ac:dyDescent="0.35">
      <c r="A57" s="14"/>
      <c r="B57" s="6" t="s">
        <v>95</v>
      </c>
      <c r="G57" s="15"/>
      <c r="H57" s="31">
        <v>0</v>
      </c>
      <c r="I57" s="28">
        <f t="shared" si="2"/>
        <v>0</v>
      </c>
    </row>
    <row r="58" spans="1:9" x14ac:dyDescent="0.35">
      <c r="A58" s="14"/>
      <c r="B58" s="6" t="s">
        <v>96</v>
      </c>
      <c r="G58" s="15"/>
      <c r="H58" s="31">
        <v>0</v>
      </c>
      <c r="I58" s="28">
        <f t="shared" si="2"/>
        <v>0</v>
      </c>
    </row>
    <row r="59" spans="1:9" x14ac:dyDescent="0.35">
      <c r="A59" s="16"/>
      <c r="B59" s="18"/>
      <c r="C59" s="18"/>
      <c r="D59" s="18"/>
      <c r="E59" s="18"/>
      <c r="F59" s="18"/>
      <c r="G59" s="19"/>
      <c r="H59" s="32"/>
      <c r="I59" s="32"/>
    </row>
    <row r="76" spans="1:1" x14ac:dyDescent="0.35">
      <c r="A76" s="39"/>
    </row>
    <row r="77" spans="1:1" x14ac:dyDescent="0.35">
      <c r="A77" s="62"/>
    </row>
    <row r="78" spans="1:1" x14ac:dyDescent="0.35">
      <c r="A78" s="9"/>
    </row>
    <row r="79" spans="1:1" x14ac:dyDescent="0.35">
      <c r="A79" s="9"/>
    </row>
    <row r="80" spans="1:1" x14ac:dyDescent="0.35">
      <c r="A80" s="9"/>
    </row>
    <row r="81" spans="1:9" x14ac:dyDescent="0.35">
      <c r="A81" s="9"/>
    </row>
    <row r="83" spans="1:9" x14ac:dyDescent="0.35">
      <c r="A83" s="62"/>
    </row>
    <row r="84" spans="1:9" x14ac:dyDescent="0.35">
      <c r="A84" s="9"/>
    </row>
    <row r="85" spans="1:9" x14ac:dyDescent="0.35">
      <c r="A85" s="9"/>
    </row>
    <row r="86" spans="1:9" s="63" customFormat="1" ht="62.25" customHeight="1" x14ac:dyDescent="0.35">
      <c r="A86" s="9"/>
      <c r="B86" s="106"/>
      <c r="C86" s="106"/>
      <c r="D86" s="106"/>
      <c r="E86" s="106"/>
      <c r="F86" s="106"/>
      <c r="G86" s="106"/>
      <c r="H86" s="106"/>
      <c r="I86" s="106"/>
    </row>
    <row r="87" spans="1:9" x14ac:dyDescent="0.35">
      <c r="A87" s="9"/>
    </row>
    <row r="88" spans="1:9" x14ac:dyDescent="0.35">
      <c r="A88" s="9"/>
    </row>
    <row r="89" spans="1:9" x14ac:dyDescent="0.35">
      <c r="A89" s="9"/>
    </row>
    <row r="90" spans="1:9" x14ac:dyDescent="0.35">
      <c r="A90" s="9"/>
    </row>
    <row r="91" spans="1:9" x14ac:dyDescent="0.35">
      <c r="A91" s="9"/>
    </row>
    <row r="92" spans="1:9" s="63" customFormat="1" x14ac:dyDescent="0.35">
      <c r="A92" s="9"/>
      <c r="B92" s="1"/>
      <c r="C92" s="72"/>
      <c r="D92" s="72"/>
      <c r="E92" s="72"/>
      <c r="F92" s="72"/>
      <c r="G92" s="72"/>
      <c r="H92" s="72"/>
      <c r="I92" s="72"/>
    </row>
    <row r="93" spans="1:9" x14ac:dyDescent="0.35">
      <c r="A93" s="9"/>
    </row>
    <row r="94" spans="1:9" x14ac:dyDescent="0.35">
      <c r="A94" s="9"/>
    </row>
    <row r="95" spans="1:9" x14ac:dyDescent="0.35">
      <c r="A95" s="9"/>
    </row>
    <row r="96" spans="1:9" x14ac:dyDescent="0.35">
      <c r="A96" s="9"/>
    </row>
    <row r="97" spans="1:1" x14ac:dyDescent="0.35">
      <c r="A97" s="9"/>
    </row>
    <row r="98" spans="1:1" x14ac:dyDescent="0.35">
      <c r="A98" s="7"/>
    </row>
    <row r="99" spans="1:1" x14ac:dyDescent="0.35">
      <c r="A99" s="62"/>
    </row>
    <row r="100" spans="1:1" x14ac:dyDescent="0.35">
      <c r="A100" s="9"/>
    </row>
    <row r="101" spans="1:1" x14ac:dyDescent="0.35">
      <c r="A101" s="9"/>
    </row>
    <row r="102" spans="1:1" x14ac:dyDescent="0.35">
      <c r="A102" s="9"/>
    </row>
    <row r="103" spans="1:1" x14ac:dyDescent="0.35">
      <c r="A103" s="9"/>
    </row>
    <row r="104" spans="1:1" x14ac:dyDescent="0.35">
      <c r="A104" s="9"/>
    </row>
    <row r="105" spans="1:1" x14ac:dyDescent="0.35">
      <c r="A105" s="62"/>
    </row>
    <row r="106" spans="1:1" x14ac:dyDescent="0.35">
      <c r="A106" s="9"/>
    </row>
    <row r="107" spans="1:1" x14ac:dyDescent="0.35">
      <c r="A107" s="9"/>
    </row>
    <row r="108" spans="1:1" x14ac:dyDescent="0.35">
      <c r="A108" s="9"/>
    </row>
    <row r="109" spans="1:1" x14ac:dyDescent="0.35">
      <c r="A109" s="9"/>
    </row>
    <row r="110" spans="1:1" x14ac:dyDescent="0.35">
      <c r="A110" s="9"/>
    </row>
    <row r="111" spans="1:1" x14ac:dyDescent="0.35">
      <c r="A111" s="9"/>
    </row>
    <row r="112" spans="1:1" x14ac:dyDescent="0.35">
      <c r="A112" s="9"/>
    </row>
    <row r="113" spans="1:1" x14ac:dyDescent="0.35">
      <c r="A113" s="9"/>
    </row>
    <row r="114" spans="1:1" x14ac:dyDescent="0.35">
      <c r="A114" s="9"/>
    </row>
    <row r="115" spans="1:1" x14ac:dyDescent="0.35">
      <c r="A115" s="9"/>
    </row>
    <row r="116" spans="1:1" x14ac:dyDescent="0.35">
      <c r="A116" s="9"/>
    </row>
    <row r="117" spans="1:1" x14ac:dyDescent="0.35">
      <c r="A117" s="9"/>
    </row>
    <row r="118" spans="1:1" x14ac:dyDescent="0.35">
      <c r="A118" s="9"/>
    </row>
    <row r="120" spans="1:1" x14ac:dyDescent="0.35">
      <c r="A120" s="8"/>
    </row>
    <row r="121" spans="1:1" x14ac:dyDescent="0.35">
      <c r="A121" s="7"/>
    </row>
    <row r="122" spans="1:1" x14ac:dyDescent="0.35">
      <c r="A122" s="7"/>
    </row>
    <row r="123" spans="1:1" x14ac:dyDescent="0.35">
      <c r="A123" s="7"/>
    </row>
    <row r="124" spans="1:1" x14ac:dyDescent="0.35">
      <c r="A124" s="7"/>
    </row>
    <row r="125" spans="1:1" x14ac:dyDescent="0.35">
      <c r="A125" s="7"/>
    </row>
    <row r="126" spans="1:1" x14ac:dyDescent="0.35">
      <c r="A126" s="7"/>
    </row>
    <row r="127" spans="1:1" x14ac:dyDescent="0.35">
      <c r="A127" s="9"/>
    </row>
    <row r="128" spans="1:1" x14ac:dyDescent="0.35">
      <c r="A128" s="62"/>
    </row>
    <row r="129" spans="1:1" x14ac:dyDescent="0.35">
      <c r="A129" s="9"/>
    </row>
    <row r="130" spans="1:1" x14ac:dyDescent="0.35">
      <c r="A130" s="9"/>
    </row>
    <row r="131" spans="1:1" x14ac:dyDescent="0.35">
      <c r="A131" s="9"/>
    </row>
    <row r="132" spans="1:1" x14ac:dyDescent="0.35">
      <c r="A132" s="9"/>
    </row>
    <row r="133" spans="1:1" x14ac:dyDescent="0.35">
      <c r="A133" s="9"/>
    </row>
    <row r="134" spans="1:1" x14ac:dyDescent="0.35">
      <c r="A134" s="9"/>
    </row>
    <row r="135" spans="1:1" x14ac:dyDescent="0.35">
      <c r="A135" s="9"/>
    </row>
    <row r="136" spans="1:1" x14ac:dyDescent="0.35">
      <c r="A136" s="9"/>
    </row>
    <row r="137" spans="1:1" x14ac:dyDescent="0.35">
      <c r="A137" s="9"/>
    </row>
    <row r="138" spans="1:1" x14ac:dyDescent="0.35">
      <c r="A138" s="9"/>
    </row>
    <row r="139" spans="1:1" x14ac:dyDescent="0.35">
      <c r="A139" s="9"/>
    </row>
    <row r="140" spans="1:1" x14ac:dyDescent="0.35">
      <c r="A140" s="9"/>
    </row>
    <row r="141" spans="1:1" x14ac:dyDescent="0.35">
      <c r="A141" s="7"/>
    </row>
    <row r="142" spans="1:1" x14ac:dyDescent="0.35">
      <c r="A142" s="62"/>
    </row>
    <row r="143" spans="1:1" x14ac:dyDescent="0.35">
      <c r="A143" s="9"/>
    </row>
    <row r="144" spans="1:1" x14ac:dyDescent="0.35">
      <c r="A144" s="9"/>
    </row>
    <row r="145" spans="1:1" x14ac:dyDescent="0.35">
      <c r="A145" s="9"/>
    </row>
    <row r="146" spans="1:1" x14ac:dyDescent="0.35">
      <c r="A146" s="9"/>
    </row>
    <row r="147" spans="1:1" x14ac:dyDescent="0.35">
      <c r="A147" s="9"/>
    </row>
    <row r="148" spans="1:1" x14ac:dyDescent="0.35">
      <c r="A148" s="9"/>
    </row>
    <row r="149" spans="1:1" x14ac:dyDescent="0.35">
      <c r="A149" s="9"/>
    </row>
    <row r="150" spans="1:1" x14ac:dyDescent="0.35">
      <c r="A150" s="9"/>
    </row>
    <row r="151" spans="1:1" x14ac:dyDescent="0.35">
      <c r="A151" s="9"/>
    </row>
    <row r="152" spans="1:1" x14ac:dyDescent="0.35">
      <c r="A152" s="9"/>
    </row>
    <row r="153" spans="1:1" x14ac:dyDescent="0.35">
      <c r="A153" s="9"/>
    </row>
    <row r="154" spans="1:1" x14ac:dyDescent="0.35">
      <c r="A154" s="9"/>
    </row>
    <row r="155" spans="1:1" x14ac:dyDescent="0.35">
      <c r="A155" s="9"/>
    </row>
    <row r="156" spans="1:1" x14ac:dyDescent="0.35">
      <c r="A156" s="9"/>
    </row>
    <row r="157" spans="1:1" x14ac:dyDescent="0.35">
      <c r="A157" s="9"/>
    </row>
    <row r="158" spans="1:1" ht="19.5" customHeight="1" x14ac:dyDescent="0.35">
      <c r="A158" s="9"/>
    </row>
    <row r="159" spans="1:1" x14ac:dyDescent="0.35">
      <c r="A159" s="9"/>
    </row>
    <row r="160" spans="1:1" x14ac:dyDescent="0.35">
      <c r="A160" s="9"/>
    </row>
    <row r="161" spans="1:1" x14ac:dyDescent="0.35">
      <c r="A161" s="9"/>
    </row>
    <row r="162" spans="1:1" x14ac:dyDescent="0.35">
      <c r="A162" s="9"/>
    </row>
    <row r="163" spans="1:1" x14ac:dyDescent="0.35">
      <c r="A163" s="9"/>
    </row>
    <row r="164" spans="1:1" x14ac:dyDescent="0.35">
      <c r="A164" s="9"/>
    </row>
  </sheetData>
  <mergeCells count="3">
    <mergeCell ref="A2:G2"/>
    <mergeCell ref="A38:G38"/>
    <mergeCell ref="B86:I86"/>
  </mergeCells>
  <pageMargins left="0.70866141732283472" right="0.70866141732283472" top="0.5" bottom="0.15748031496062992" header="0.31496062992125984" footer="0.31496062992125984"/>
  <pageSetup paperSize="9" orientation="portrait" r:id="rId1"/>
  <headerFooter differentFirst="1" scaleWithDoc="0" alignWithMargins="0">
    <oddHeader>&amp;R7</oddHeader>
    <firstHeader xml:space="preserve">&amp;R6
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8"/>
  <sheetViews>
    <sheetView view="pageLayout" topLeftCell="A4" zoomScale="96" zoomScaleNormal="100" zoomScalePageLayoutView="96" workbookViewId="0">
      <selection activeCell="Q8" sqref="Q8"/>
    </sheetView>
  </sheetViews>
  <sheetFormatPr defaultColWidth="9" defaultRowHeight="21" x14ac:dyDescent="0.35"/>
  <cols>
    <col min="1" max="1" width="29.75" style="9" customWidth="1"/>
    <col min="2" max="2" width="4.75" style="7" customWidth="1"/>
    <col min="3" max="3" width="5.5" style="7" customWidth="1"/>
    <col min="4" max="4" width="4.75" style="7" customWidth="1"/>
    <col min="5" max="5" width="5.5" style="7" customWidth="1"/>
    <col min="6" max="6" width="4.75" style="7" customWidth="1"/>
    <col min="7" max="14" width="4.75" style="1" customWidth="1"/>
    <col min="15" max="16384" width="9" style="1"/>
  </cols>
  <sheetData>
    <row r="1" spans="1:18" x14ac:dyDescent="0.35">
      <c r="A1" s="1" t="s">
        <v>155</v>
      </c>
      <c r="B1" s="8"/>
      <c r="C1" s="8"/>
      <c r="D1" s="8"/>
      <c r="E1" s="8"/>
    </row>
    <row r="2" spans="1:18" x14ac:dyDescent="0.35">
      <c r="A2" s="94" t="s">
        <v>33</v>
      </c>
      <c r="B2" s="97" t="s">
        <v>162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8" ht="48" customHeight="1" x14ac:dyDescent="0.35">
      <c r="A3" s="95"/>
      <c r="B3" s="107" t="s">
        <v>28</v>
      </c>
      <c r="C3" s="107"/>
      <c r="D3" s="107" t="s">
        <v>29</v>
      </c>
      <c r="E3" s="107"/>
      <c r="F3" s="107" t="s">
        <v>30</v>
      </c>
      <c r="G3" s="107"/>
      <c r="H3" s="107" t="s">
        <v>31</v>
      </c>
      <c r="I3" s="107"/>
      <c r="J3" s="108" t="s">
        <v>32</v>
      </c>
      <c r="K3" s="108"/>
      <c r="L3" s="109" t="s">
        <v>27</v>
      </c>
      <c r="M3" s="111" t="s">
        <v>100</v>
      </c>
      <c r="N3" s="112"/>
      <c r="O3" s="23"/>
      <c r="P3" s="23"/>
      <c r="Q3" s="23"/>
    </row>
    <row r="4" spans="1:18" x14ac:dyDescent="0.35">
      <c r="A4" s="96"/>
      <c r="B4" s="48" t="s">
        <v>20</v>
      </c>
      <c r="C4" s="48" t="s">
        <v>5</v>
      </c>
      <c r="D4" s="48" t="s">
        <v>20</v>
      </c>
      <c r="E4" s="48" t="s">
        <v>5</v>
      </c>
      <c r="F4" s="48" t="s">
        <v>20</v>
      </c>
      <c r="G4" s="48" t="s">
        <v>5</v>
      </c>
      <c r="H4" s="48" t="s">
        <v>20</v>
      </c>
      <c r="I4" s="48" t="s">
        <v>5</v>
      </c>
      <c r="J4" s="48" t="s">
        <v>20</v>
      </c>
      <c r="K4" s="48" t="s">
        <v>5</v>
      </c>
      <c r="L4" s="110"/>
      <c r="M4" s="48" t="s">
        <v>20</v>
      </c>
      <c r="N4" s="48" t="s">
        <v>5</v>
      </c>
      <c r="O4" s="23"/>
      <c r="P4" s="23"/>
      <c r="Q4" s="23"/>
    </row>
    <row r="5" spans="1:18" x14ac:dyDescent="0.35">
      <c r="A5" s="65" t="s">
        <v>119</v>
      </c>
      <c r="B5" s="11">
        <v>5</v>
      </c>
      <c r="C5" s="12">
        <v>25</v>
      </c>
      <c r="D5" s="11">
        <v>11</v>
      </c>
      <c r="E5" s="12">
        <v>55</v>
      </c>
      <c r="F5" s="11">
        <v>4</v>
      </c>
      <c r="G5" s="12">
        <v>20</v>
      </c>
      <c r="H5" s="11">
        <v>0</v>
      </c>
      <c r="I5" s="12">
        <v>0</v>
      </c>
      <c r="J5" s="11">
        <v>0</v>
      </c>
      <c r="K5" s="12">
        <v>0</v>
      </c>
      <c r="L5" s="12">
        <v>4</v>
      </c>
      <c r="M5" s="11">
        <f>B5+D5</f>
        <v>16</v>
      </c>
      <c r="N5" s="11">
        <f>C5+E5</f>
        <v>80</v>
      </c>
      <c r="O5" s="23"/>
      <c r="P5" s="23"/>
      <c r="R5" s="79"/>
    </row>
    <row r="6" spans="1:18" x14ac:dyDescent="0.35">
      <c r="A6" s="66" t="s">
        <v>122</v>
      </c>
      <c r="B6" s="11">
        <v>8</v>
      </c>
      <c r="C6" s="12">
        <v>40</v>
      </c>
      <c r="D6" s="11">
        <v>5</v>
      </c>
      <c r="E6" s="12">
        <v>25</v>
      </c>
      <c r="F6" s="11">
        <v>6</v>
      </c>
      <c r="G6" s="12">
        <v>30</v>
      </c>
      <c r="H6" s="11">
        <v>1</v>
      </c>
      <c r="I6" s="12">
        <v>5</v>
      </c>
      <c r="J6" s="11">
        <v>0</v>
      </c>
      <c r="K6" s="12">
        <v>0</v>
      </c>
      <c r="L6" s="12">
        <v>5</v>
      </c>
      <c r="M6" s="11">
        <f t="shared" ref="M6:M14" si="0">B6+D6</f>
        <v>13</v>
      </c>
      <c r="N6" s="11">
        <f t="shared" ref="N6:N14" si="1">C6+E6</f>
        <v>65</v>
      </c>
      <c r="O6" s="23"/>
      <c r="P6" s="23"/>
      <c r="R6" s="79"/>
    </row>
    <row r="7" spans="1:18" ht="23.45" customHeight="1" x14ac:dyDescent="0.35">
      <c r="A7" s="65" t="s">
        <v>123</v>
      </c>
      <c r="B7" s="11">
        <v>11</v>
      </c>
      <c r="C7" s="12">
        <v>55</v>
      </c>
      <c r="D7" s="11">
        <v>6</v>
      </c>
      <c r="E7" s="12">
        <v>30</v>
      </c>
      <c r="F7" s="11">
        <v>1</v>
      </c>
      <c r="G7" s="12">
        <v>5</v>
      </c>
      <c r="H7" s="11">
        <v>2</v>
      </c>
      <c r="I7" s="12">
        <v>10</v>
      </c>
      <c r="J7" s="11">
        <v>0</v>
      </c>
      <c r="K7" s="12">
        <v>0</v>
      </c>
      <c r="L7" s="12">
        <v>5</v>
      </c>
      <c r="M7" s="11">
        <f t="shared" si="0"/>
        <v>17</v>
      </c>
      <c r="N7" s="11">
        <f t="shared" si="1"/>
        <v>85</v>
      </c>
      <c r="O7" s="23"/>
      <c r="P7" s="23"/>
      <c r="R7" s="79"/>
    </row>
    <row r="8" spans="1:18" ht="58.5" x14ac:dyDescent="0.35">
      <c r="A8" s="66" t="s">
        <v>124</v>
      </c>
      <c r="B8" s="11">
        <v>6</v>
      </c>
      <c r="C8" s="12">
        <v>30</v>
      </c>
      <c r="D8" s="11">
        <v>6</v>
      </c>
      <c r="E8" s="12">
        <v>30</v>
      </c>
      <c r="F8" s="11">
        <v>5</v>
      </c>
      <c r="G8" s="12">
        <v>25</v>
      </c>
      <c r="H8" s="11">
        <v>3</v>
      </c>
      <c r="I8" s="12">
        <v>15</v>
      </c>
      <c r="J8" s="11">
        <v>0</v>
      </c>
      <c r="K8" s="12">
        <v>0</v>
      </c>
      <c r="L8" s="12">
        <v>4</v>
      </c>
      <c r="M8" s="11">
        <f t="shared" si="0"/>
        <v>12</v>
      </c>
      <c r="N8" s="11">
        <f t="shared" si="1"/>
        <v>60</v>
      </c>
      <c r="O8" s="23"/>
      <c r="P8" s="23"/>
      <c r="R8" s="79"/>
    </row>
    <row r="9" spans="1:18" x14ac:dyDescent="0.35">
      <c r="A9" s="65" t="s">
        <v>125</v>
      </c>
      <c r="B9" s="11">
        <v>8</v>
      </c>
      <c r="C9" s="12">
        <v>40</v>
      </c>
      <c r="D9" s="11">
        <v>45</v>
      </c>
      <c r="E9" s="12">
        <v>9</v>
      </c>
      <c r="F9" s="11">
        <v>1</v>
      </c>
      <c r="G9" s="12">
        <v>5</v>
      </c>
      <c r="H9" s="11">
        <v>2</v>
      </c>
      <c r="I9" s="12">
        <v>10</v>
      </c>
      <c r="J9" s="11">
        <v>0</v>
      </c>
      <c r="K9" s="12">
        <v>0</v>
      </c>
      <c r="L9" s="12">
        <v>5</v>
      </c>
      <c r="M9" s="11">
        <f t="shared" si="0"/>
        <v>53</v>
      </c>
      <c r="N9" s="11">
        <f t="shared" si="1"/>
        <v>49</v>
      </c>
      <c r="O9" s="23"/>
      <c r="P9" s="23"/>
      <c r="R9" s="79"/>
    </row>
    <row r="10" spans="1:18" x14ac:dyDescent="0.35">
      <c r="A10" s="66" t="s">
        <v>126</v>
      </c>
      <c r="B10" s="11">
        <v>9</v>
      </c>
      <c r="C10" s="12">
        <v>45</v>
      </c>
      <c r="D10" s="11">
        <v>7</v>
      </c>
      <c r="E10" s="12">
        <v>35</v>
      </c>
      <c r="F10" s="11">
        <v>2</v>
      </c>
      <c r="G10" s="12">
        <v>10</v>
      </c>
      <c r="H10" s="11">
        <v>2</v>
      </c>
      <c r="I10" s="12">
        <v>10</v>
      </c>
      <c r="J10" s="11">
        <v>0</v>
      </c>
      <c r="K10" s="12">
        <v>0</v>
      </c>
      <c r="L10" s="12">
        <v>5</v>
      </c>
      <c r="M10" s="11">
        <f t="shared" si="0"/>
        <v>16</v>
      </c>
      <c r="N10" s="11">
        <f t="shared" si="1"/>
        <v>80</v>
      </c>
      <c r="O10" s="23"/>
      <c r="P10" s="23"/>
      <c r="R10" s="79"/>
    </row>
    <row r="11" spans="1:18" ht="39" x14ac:dyDescent="0.35">
      <c r="A11" s="66" t="s">
        <v>127</v>
      </c>
      <c r="B11" s="11">
        <v>10</v>
      </c>
      <c r="C11" s="12">
        <v>50</v>
      </c>
      <c r="D11" s="11">
        <v>6</v>
      </c>
      <c r="E11" s="12">
        <v>30</v>
      </c>
      <c r="F11" s="11">
        <v>3</v>
      </c>
      <c r="G11" s="12">
        <v>15</v>
      </c>
      <c r="H11" s="11">
        <v>1</v>
      </c>
      <c r="I11" s="12">
        <v>0</v>
      </c>
      <c r="J11" s="11">
        <v>0</v>
      </c>
      <c r="K11" s="12">
        <v>0</v>
      </c>
      <c r="L11" s="12">
        <v>4</v>
      </c>
      <c r="M11" s="11">
        <f t="shared" si="0"/>
        <v>16</v>
      </c>
      <c r="N11" s="11">
        <f t="shared" si="1"/>
        <v>80</v>
      </c>
      <c r="O11" s="23"/>
      <c r="P11" s="23"/>
      <c r="R11" s="79"/>
    </row>
    <row r="12" spans="1:18" ht="39" x14ac:dyDescent="0.35">
      <c r="A12" s="66" t="s">
        <v>128</v>
      </c>
      <c r="B12" s="11">
        <v>9</v>
      </c>
      <c r="C12" s="12">
        <v>45</v>
      </c>
      <c r="D12" s="11">
        <v>7</v>
      </c>
      <c r="E12" s="12">
        <v>35</v>
      </c>
      <c r="F12" s="11">
        <v>3</v>
      </c>
      <c r="G12" s="12">
        <v>15</v>
      </c>
      <c r="H12" s="11">
        <v>1</v>
      </c>
      <c r="I12" s="12">
        <v>5</v>
      </c>
      <c r="J12" s="11">
        <v>0</v>
      </c>
      <c r="K12" s="12">
        <v>0</v>
      </c>
      <c r="L12" s="12">
        <v>5</v>
      </c>
      <c r="M12" s="11">
        <f t="shared" si="0"/>
        <v>16</v>
      </c>
      <c r="N12" s="11">
        <f t="shared" si="1"/>
        <v>80</v>
      </c>
      <c r="O12" s="23"/>
      <c r="P12" s="23"/>
      <c r="R12" s="79"/>
    </row>
    <row r="13" spans="1:18" ht="39" x14ac:dyDescent="0.35">
      <c r="A13" s="66" t="s">
        <v>129</v>
      </c>
      <c r="B13" s="11">
        <v>10</v>
      </c>
      <c r="C13" s="12">
        <v>50</v>
      </c>
      <c r="D13" s="11">
        <v>6</v>
      </c>
      <c r="E13" s="12">
        <v>30</v>
      </c>
      <c r="F13" s="11">
        <v>3</v>
      </c>
      <c r="G13" s="12">
        <v>15</v>
      </c>
      <c r="H13" s="11">
        <v>1</v>
      </c>
      <c r="I13" s="12">
        <v>5</v>
      </c>
      <c r="J13" s="11">
        <v>0</v>
      </c>
      <c r="K13" s="12">
        <v>0</v>
      </c>
      <c r="L13" s="12">
        <v>4</v>
      </c>
      <c r="M13" s="11">
        <f t="shared" si="0"/>
        <v>16</v>
      </c>
      <c r="N13" s="11">
        <f t="shared" si="1"/>
        <v>80</v>
      </c>
      <c r="O13" s="23"/>
      <c r="P13" s="23"/>
      <c r="R13" s="79"/>
    </row>
    <row r="14" spans="1:18" ht="39" x14ac:dyDescent="0.35">
      <c r="A14" s="67" t="s">
        <v>130</v>
      </c>
      <c r="B14" s="11">
        <v>14</v>
      </c>
      <c r="C14" s="12">
        <v>70</v>
      </c>
      <c r="D14" s="11">
        <v>2</v>
      </c>
      <c r="E14" s="12">
        <v>10</v>
      </c>
      <c r="F14" s="11">
        <v>3</v>
      </c>
      <c r="G14" s="12">
        <v>15</v>
      </c>
      <c r="H14" s="11">
        <v>1</v>
      </c>
      <c r="I14" s="12">
        <v>5</v>
      </c>
      <c r="J14" s="11">
        <v>0</v>
      </c>
      <c r="K14" s="12">
        <v>0</v>
      </c>
      <c r="L14" s="12">
        <v>4</v>
      </c>
      <c r="M14" s="11">
        <f t="shared" si="0"/>
        <v>16</v>
      </c>
      <c r="N14" s="11">
        <f t="shared" si="1"/>
        <v>80</v>
      </c>
      <c r="O14" s="23"/>
      <c r="P14" s="23"/>
      <c r="R14" s="79"/>
    </row>
    <row r="15" spans="1:18" x14ac:dyDescent="0.35">
      <c r="A15" s="50"/>
      <c r="B15" s="51"/>
      <c r="C15" s="52"/>
      <c r="D15" s="51"/>
      <c r="E15" s="52"/>
      <c r="F15" s="51"/>
      <c r="G15" s="52"/>
      <c r="H15" s="53"/>
      <c r="I15" s="52"/>
      <c r="J15" s="53"/>
      <c r="K15" s="52"/>
      <c r="L15" s="52"/>
      <c r="M15" s="51"/>
      <c r="N15" s="51"/>
      <c r="O15" s="23"/>
      <c r="P15" s="23"/>
    </row>
    <row r="16" spans="1:18" x14ac:dyDescent="0.35">
      <c r="A16" s="93" t="s">
        <v>176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6" x14ac:dyDescent="0.35">
      <c r="A17" s="1"/>
      <c r="B17" s="1"/>
      <c r="C17" s="1"/>
      <c r="D17" s="1"/>
      <c r="E17" s="1"/>
      <c r="F17" s="1"/>
    </row>
    <row r="18" spans="1:6" x14ac:dyDescent="0.35">
      <c r="A18" s="1"/>
      <c r="B18" s="1"/>
      <c r="C18" s="1"/>
      <c r="D18" s="1"/>
      <c r="E18" s="1"/>
      <c r="F18" s="1"/>
    </row>
  </sheetData>
  <mergeCells count="10">
    <mergeCell ref="A16:N16"/>
    <mergeCell ref="A2:A4"/>
    <mergeCell ref="B2:N2"/>
    <mergeCell ref="B3:C3"/>
    <mergeCell ref="D3:E3"/>
    <mergeCell ref="F3:G3"/>
    <mergeCell ref="H3:I3"/>
    <mergeCell ref="J3:K3"/>
    <mergeCell ref="L3:L4"/>
    <mergeCell ref="M3:N3"/>
  </mergeCells>
  <pageMargins left="0.31496062992125984" right="0.11811023622047245" top="0.69791666666666663" bottom="0.15748031496062992" header="0.31496062992125984" footer="0.31496062992125984"/>
  <pageSetup paperSize="9" orientation="portrait" r:id="rId1"/>
  <headerFooter>
    <oddHeader>&amp;R8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8"/>
  <sheetViews>
    <sheetView view="pageLayout" zoomScaleNormal="100" workbookViewId="0">
      <selection activeCell="C5" sqref="C5"/>
    </sheetView>
  </sheetViews>
  <sheetFormatPr defaultColWidth="9" defaultRowHeight="21" x14ac:dyDescent="0.35"/>
  <cols>
    <col min="1" max="1" width="32.625" style="9" customWidth="1"/>
    <col min="2" max="2" width="4.375" style="7" customWidth="1"/>
    <col min="3" max="3" width="4.75" style="7" customWidth="1"/>
    <col min="4" max="4" width="4.375" style="7" customWidth="1"/>
    <col min="5" max="5" width="4.75" style="7" customWidth="1"/>
    <col min="6" max="6" width="4.375" style="7" customWidth="1"/>
    <col min="7" max="12" width="4.375" style="1" customWidth="1"/>
    <col min="13" max="13" width="4.75" style="1" customWidth="1"/>
    <col min="14" max="14" width="5.875" style="1" customWidth="1"/>
    <col min="15" max="16384" width="9" style="1"/>
  </cols>
  <sheetData>
    <row r="1" spans="1:23" x14ac:dyDescent="0.35">
      <c r="A1" s="1" t="s">
        <v>156</v>
      </c>
      <c r="B1" s="8"/>
      <c r="C1" s="8"/>
      <c r="D1" s="8"/>
      <c r="E1" s="8"/>
      <c r="R1" s="9"/>
      <c r="S1" s="9"/>
      <c r="T1" s="9"/>
      <c r="U1" s="9"/>
      <c r="V1" s="9"/>
      <c r="W1" s="9"/>
    </row>
    <row r="2" spans="1:23" x14ac:dyDescent="0.35">
      <c r="A2" s="94" t="s">
        <v>33</v>
      </c>
      <c r="B2" s="97" t="s">
        <v>26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R2" s="9"/>
      <c r="S2" s="9"/>
      <c r="T2" s="9"/>
      <c r="U2" s="9"/>
      <c r="V2" s="9"/>
      <c r="W2" s="9"/>
    </row>
    <row r="3" spans="1:23" ht="40.5" customHeight="1" x14ac:dyDescent="0.35">
      <c r="A3" s="95"/>
      <c r="B3" s="98" t="s">
        <v>28</v>
      </c>
      <c r="C3" s="98"/>
      <c r="D3" s="98" t="s">
        <v>29</v>
      </c>
      <c r="E3" s="98"/>
      <c r="F3" s="98" t="s">
        <v>30</v>
      </c>
      <c r="G3" s="98"/>
      <c r="H3" s="98" t="s">
        <v>31</v>
      </c>
      <c r="I3" s="98"/>
      <c r="J3" s="99" t="s">
        <v>32</v>
      </c>
      <c r="K3" s="99"/>
      <c r="L3" s="100" t="s">
        <v>27</v>
      </c>
      <c r="M3" s="102" t="s">
        <v>100</v>
      </c>
      <c r="N3" s="103"/>
      <c r="O3" s="23"/>
      <c r="P3" s="23"/>
      <c r="Q3" s="23"/>
    </row>
    <row r="4" spans="1:23" x14ac:dyDescent="0.35">
      <c r="A4" s="96"/>
      <c r="B4" s="48" t="s">
        <v>20</v>
      </c>
      <c r="C4" s="48" t="s">
        <v>5</v>
      </c>
      <c r="D4" s="48" t="s">
        <v>20</v>
      </c>
      <c r="E4" s="48" t="s">
        <v>5</v>
      </c>
      <c r="F4" s="48" t="s">
        <v>20</v>
      </c>
      <c r="G4" s="48" t="s">
        <v>5</v>
      </c>
      <c r="H4" s="48" t="s">
        <v>20</v>
      </c>
      <c r="I4" s="48" t="s">
        <v>5</v>
      </c>
      <c r="J4" s="48" t="s">
        <v>20</v>
      </c>
      <c r="K4" s="48" t="s">
        <v>5</v>
      </c>
      <c r="L4" s="101"/>
      <c r="M4" s="48" t="s">
        <v>20</v>
      </c>
      <c r="N4" s="48" t="s">
        <v>5</v>
      </c>
      <c r="O4" s="23"/>
      <c r="P4" s="23"/>
      <c r="Q4" s="23"/>
    </row>
    <row r="5" spans="1:23" ht="42" x14ac:dyDescent="0.35">
      <c r="A5" s="71" t="s">
        <v>131</v>
      </c>
      <c r="B5" s="11">
        <v>22</v>
      </c>
      <c r="C5" s="12">
        <v>44.9</v>
      </c>
      <c r="D5" s="11">
        <v>26</v>
      </c>
      <c r="E5" s="12">
        <v>53.06</v>
      </c>
      <c r="F5" s="11">
        <v>1</v>
      </c>
      <c r="G5" s="12">
        <v>2.04</v>
      </c>
      <c r="H5" s="11">
        <v>0</v>
      </c>
      <c r="I5" s="12">
        <v>0</v>
      </c>
      <c r="J5" s="13">
        <v>0</v>
      </c>
      <c r="K5" s="12">
        <v>0</v>
      </c>
      <c r="L5" s="12">
        <v>4.4347826086956523</v>
      </c>
      <c r="M5" s="11">
        <f>B5+D5</f>
        <v>48</v>
      </c>
      <c r="N5" s="12">
        <f>C5+E5</f>
        <v>97.960000000000008</v>
      </c>
      <c r="O5" s="23"/>
      <c r="P5" s="23"/>
      <c r="Q5" s="23"/>
      <c r="R5" s="79"/>
    </row>
    <row r="6" spans="1:23" ht="42" x14ac:dyDescent="0.35">
      <c r="A6" s="71" t="s">
        <v>132</v>
      </c>
      <c r="B6" s="11">
        <v>17</v>
      </c>
      <c r="C6" s="12">
        <v>34.69</v>
      </c>
      <c r="D6" s="11">
        <v>31</v>
      </c>
      <c r="E6" s="12">
        <v>63.27</v>
      </c>
      <c r="F6" s="11">
        <v>1</v>
      </c>
      <c r="G6" s="12">
        <v>2.04</v>
      </c>
      <c r="H6" s="11">
        <v>0</v>
      </c>
      <c r="I6" s="12">
        <v>0</v>
      </c>
      <c r="J6" s="13">
        <v>0</v>
      </c>
      <c r="K6" s="12">
        <v>0</v>
      </c>
      <c r="L6" s="12">
        <v>4.4782608695652177</v>
      </c>
      <c r="M6" s="11">
        <f t="shared" ref="M6:M24" si="0">B6+D6</f>
        <v>48</v>
      </c>
      <c r="N6" s="12">
        <f t="shared" ref="N6:N24" si="1">C6+E6</f>
        <v>97.960000000000008</v>
      </c>
      <c r="O6" s="23"/>
      <c r="P6" s="23"/>
      <c r="Q6" s="23"/>
      <c r="R6" s="79"/>
    </row>
    <row r="7" spans="1:23" ht="42" x14ac:dyDescent="0.35">
      <c r="A7" s="71" t="s">
        <v>133</v>
      </c>
      <c r="B7" s="88">
        <v>11</v>
      </c>
      <c r="C7" s="12">
        <v>22.45</v>
      </c>
      <c r="D7" s="11">
        <v>38</v>
      </c>
      <c r="E7" s="12">
        <v>77.55</v>
      </c>
      <c r="F7" s="11">
        <v>0</v>
      </c>
      <c r="G7" s="12">
        <v>0</v>
      </c>
      <c r="H7" s="11">
        <v>0</v>
      </c>
      <c r="I7" s="12">
        <v>0</v>
      </c>
      <c r="J7" s="13">
        <v>0</v>
      </c>
      <c r="K7" s="12">
        <v>0</v>
      </c>
      <c r="L7" s="12">
        <v>4.3043478260869561</v>
      </c>
      <c r="M7" s="11">
        <f t="shared" si="0"/>
        <v>49</v>
      </c>
      <c r="N7" s="12">
        <f t="shared" si="1"/>
        <v>100</v>
      </c>
      <c r="O7" s="23"/>
      <c r="P7" s="23"/>
      <c r="Q7" s="23"/>
      <c r="R7" s="79"/>
    </row>
    <row r="8" spans="1:23" ht="42" x14ac:dyDescent="0.35">
      <c r="A8" s="71" t="s">
        <v>134</v>
      </c>
      <c r="B8" s="11">
        <v>24</v>
      </c>
      <c r="C8" s="12">
        <v>48.98</v>
      </c>
      <c r="D8" s="11">
        <v>25</v>
      </c>
      <c r="E8" s="12">
        <v>51.02</v>
      </c>
      <c r="F8" s="11">
        <v>0</v>
      </c>
      <c r="G8" s="12">
        <v>0</v>
      </c>
      <c r="H8" s="11">
        <v>0</v>
      </c>
      <c r="I8" s="12">
        <v>0</v>
      </c>
      <c r="J8" s="13">
        <v>0</v>
      </c>
      <c r="K8" s="12">
        <v>0</v>
      </c>
      <c r="L8" s="12">
        <v>4.4347826086956523</v>
      </c>
      <c r="M8" s="11">
        <f t="shared" si="0"/>
        <v>49</v>
      </c>
      <c r="N8" s="12">
        <f t="shared" si="1"/>
        <v>100</v>
      </c>
      <c r="O8" s="23"/>
      <c r="P8" s="23"/>
      <c r="Q8" s="23"/>
      <c r="R8" s="79"/>
    </row>
    <row r="9" spans="1:23" ht="42" x14ac:dyDescent="0.35">
      <c r="A9" s="71" t="s">
        <v>135</v>
      </c>
      <c r="B9" s="11">
        <v>27</v>
      </c>
      <c r="C9" s="12">
        <v>55.1</v>
      </c>
      <c r="D9" s="11">
        <v>22</v>
      </c>
      <c r="E9" s="12">
        <v>44.9</v>
      </c>
      <c r="F9" s="11">
        <v>0</v>
      </c>
      <c r="G9" s="12">
        <v>0</v>
      </c>
      <c r="H9" s="11">
        <v>0</v>
      </c>
      <c r="I9" s="12">
        <v>0</v>
      </c>
      <c r="J9" s="13">
        <v>0</v>
      </c>
      <c r="K9" s="12">
        <v>0</v>
      </c>
      <c r="L9" s="12">
        <v>4.4565217391304346</v>
      </c>
      <c r="M9" s="11">
        <f t="shared" si="0"/>
        <v>49</v>
      </c>
      <c r="N9" s="12">
        <f t="shared" si="1"/>
        <v>100</v>
      </c>
      <c r="O9" s="23"/>
      <c r="P9" s="23"/>
      <c r="Q9" s="23"/>
      <c r="R9" s="79"/>
    </row>
    <row r="10" spans="1:23" ht="42" x14ac:dyDescent="0.35">
      <c r="A10" s="71" t="s">
        <v>136</v>
      </c>
      <c r="B10" s="11">
        <v>16</v>
      </c>
      <c r="C10" s="12">
        <v>32.65</v>
      </c>
      <c r="D10" s="11">
        <v>32</v>
      </c>
      <c r="E10" s="12">
        <v>65.31</v>
      </c>
      <c r="F10" s="11">
        <v>1.04</v>
      </c>
      <c r="G10" s="12">
        <v>0</v>
      </c>
      <c r="H10" s="11">
        <v>0</v>
      </c>
      <c r="I10" s="12">
        <v>0</v>
      </c>
      <c r="J10" s="13">
        <v>0</v>
      </c>
      <c r="K10" s="12">
        <v>0</v>
      </c>
      <c r="L10" s="12">
        <v>4.2608695652173916</v>
      </c>
      <c r="M10" s="11">
        <f t="shared" si="0"/>
        <v>48</v>
      </c>
      <c r="N10" s="12">
        <f t="shared" si="1"/>
        <v>97.960000000000008</v>
      </c>
      <c r="O10" s="23"/>
      <c r="P10" s="23"/>
      <c r="Q10" s="23"/>
      <c r="R10" s="79"/>
    </row>
    <row r="11" spans="1:23" x14ac:dyDescent="0.35">
      <c r="A11" s="70" t="s">
        <v>137</v>
      </c>
      <c r="B11" s="11">
        <v>21</v>
      </c>
      <c r="C11" s="12">
        <v>42.86</v>
      </c>
      <c r="D11" s="11">
        <v>28</v>
      </c>
      <c r="E11" s="12">
        <v>57.14</v>
      </c>
      <c r="F11" s="11">
        <v>0</v>
      </c>
      <c r="G11" s="12">
        <v>0</v>
      </c>
      <c r="H11" s="11">
        <v>0</v>
      </c>
      <c r="I11" s="12">
        <v>0</v>
      </c>
      <c r="J11" s="13">
        <v>0</v>
      </c>
      <c r="K11" s="12">
        <v>0</v>
      </c>
      <c r="L11" s="12">
        <v>4.4782608695652177</v>
      </c>
      <c r="M11" s="11">
        <f t="shared" si="0"/>
        <v>49</v>
      </c>
      <c r="N11" s="12">
        <f t="shared" si="1"/>
        <v>100</v>
      </c>
      <c r="O11" s="23"/>
      <c r="P11" s="23"/>
      <c r="Q11" s="23"/>
      <c r="R11" s="79"/>
    </row>
    <row r="12" spans="1:23" x14ac:dyDescent="0.35">
      <c r="A12" s="70" t="s">
        <v>138</v>
      </c>
      <c r="B12" s="11">
        <v>17</v>
      </c>
      <c r="C12" s="12">
        <v>34.69</v>
      </c>
      <c r="D12" s="11">
        <v>32</v>
      </c>
      <c r="E12" s="12">
        <v>65.31</v>
      </c>
      <c r="F12" s="11">
        <v>0</v>
      </c>
      <c r="G12" s="12">
        <v>0</v>
      </c>
      <c r="H12" s="11">
        <v>0</v>
      </c>
      <c r="I12" s="12">
        <v>0</v>
      </c>
      <c r="J12" s="13">
        <v>0</v>
      </c>
      <c r="K12" s="12">
        <v>0</v>
      </c>
      <c r="L12" s="12">
        <v>4.5869565217391308</v>
      </c>
      <c r="M12" s="11">
        <f t="shared" si="0"/>
        <v>49</v>
      </c>
      <c r="N12" s="12">
        <f t="shared" si="1"/>
        <v>100</v>
      </c>
      <c r="O12" s="23"/>
      <c r="P12" s="23"/>
      <c r="Q12" s="23"/>
      <c r="R12" s="79"/>
    </row>
    <row r="13" spans="1:23" ht="42" x14ac:dyDescent="0.35">
      <c r="A13" s="71" t="s">
        <v>139</v>
      </c>
      <c r="B13" s="11">
        <v>20</v>
      </c>
      <c r="C13" s="12">
        <v>40.82</v>
      </c>
      <c r="D13" s="11">
        <v>29</v>
      </c>
      <c r="E13" s="12">
        <v>59.18</v>
      </c>
      <c r="F13" s="11">
        <v>0</v>
      </c>
      <c r="G13" s="12">
        <v>0</v>
      </c>
      <c r="H13" s="11">
        <v>0</v>
      </c>
      <c r="I13" s="12">
        <v>0</v>
      </c>
      <c r="J13" s="13">
        <v>0</v>
      </c>
      <c r="K13" s="12">
        <v>0</v>
      </c>
      <c r="L13" s="12">
        <v>4.5869565217391308</v>
      </c>
      <c r="M13" s="11">
        <f t="shared" si="0"/>
        <v>49</v>
      </c>
      <c r="N13" s="12">
        <f t="shared" si="1"/>
        <v>100</v>
      </c>
      <c r="O13" s="23"/>
      <c r="P13" s="23"/>
      <c r="Q13" s="23"/>
      <c r="R13" s="79"/>
    </row>
    <row r="14" spans="1:23" ht="42" x14ac:dyDescent="0.35">
      <c r="A14" s="71" t="s">
        <v>140</v>
      </c>
      <c r="B14" s="11">
        <v>20</v>
      </c>
      <c r="C14" s="12">
        <v>40.82</v>
      </c>
      <c r="D14" s="11">
        <v>29</v>
      </c>
      <c r="E14" s="12">
        <v>59.18</v>
      </c>
      <c r="F14" s="11">
        <v>0</v>
      </c>
      <c r="G14" s="12">
        <v>0</v>
      </c>
      <c r="H14" s="11">
        <v>0</v>
      </c>
      <c r="I14" s="12">
        <v>0</v>
      </c>
      <c r="J14" s="13">
        <v>0</v>
      </c>
      <c r="K14" s="12">
        <v>0</v>
      </c>
      <c r="L14" s="12">
        <v>4.4130434782608692</v>
      </c>
      <c r="M14" s="11">
        <f t="shared" si="0"/>
        <v>49</v>
      </c>
      <c r="N14" s="12">
        <f t="shared" si="1"/>
        <v>100</v>
      </c>
      <c r="O14" s="23"/>
      <c r="P14" s="23"/>
      <c r="Q14" s="23"/>
      <c r="R14" s="79"/>
    </row>
    <row r="15" spans="1:23" ht="42" x14ac:dyDescent="0.35">
      <c r="A15" s="71" t="s">
        <v>141</v>
      </c>
      <c r="B15" s="11">
        <v>20</v>
      </c>
      <c r="C15" s="12">
        <v>40.82</v>
      </c>
      <c r="D15" s="11">
        <v>29</v>
      </c>
      <c r="E15" s="12">
        <v>59.18</v>
      </c>
      <c r="F15" s="11">
        <v>0</v>
      </c>
      <c r="G15" s="12">
        <v>0</v>
      </c>
      <c r="H15" s="11">
        <v>0</v>
      </c>
      <c r="I15" s="12">
        <v>0</v>
      </c>
      <c r="J15" s="13">
        <v>0</v>
      </c>
      <c r="K15" s="12">
        <v>0</v>
      </c>
      <c r="L15" s="12">
        <v>4.3913043478260869</v>
      </c>
      <c r="M15" s="11">
        <f t="shared" si="0"/>
        <v>49</v>
      </c>
      <c r="N15" s="12">
        <f t="shared" si="1"/>
        <v>100</v>
      </c>
      <c r="O15" s="23"/>
      <c r="P15" s="23"/>
      <c r="Q15" s="23"/>
      <c r="R15" s="79"/>
    </row>
    <row r="16" spans="1:23" ht="42" x14ac:dyDescent="0.35">
      <c r="A16" s="71" t="s">
        <v>142</v>
      </c>
      <c r="B16" s="11">
        <v>20</v>
      </c>
      <c r="C16" s="12">
        <v>40.82</v>
      </c>
      <c r="D16" s="11">
        <v>29</v>
      </c>
      <c r="E16" s="12">
        <v>59.18</v>
      </c>
      <c r="F16" s="11">
        <v>0</v>
      </c>
      <c r="G16" s="12">
        <v>0</v>
      </c>
      <c r="H16" s="11">
        <v>0</v>
      </c>
      <c r="I16" s="12">
        <v>0</v>
      </c>
      <c r="J16" s="13">
        <v>0</v>
      </c>
      <c r="K16" s="12">
        <v>0</v>
      </c>
      <c r="L16" s="12">
        <v>4.3695652173913047</v>
      </c>
      <c r="M16" s="11">
        <f t="shared" si="0"/>
        <v>49</v>
      </c>
      <c r="N16" s="12">
        <f t="shared" si="1"/>
        <v>100</v>
      </c>
      <c r="O16" s="23"/>
      <c r="P16" s="23"/>
      <c r="Q16" s="23"/>
      <c r="R16" s="79"/>
    </row>
    <row r="17" spans="1:24" ht="42" x14ac:dyDescent="0.35">
      <c r="A17" s="71" t="s">
        <v>143</v>
      </c>
      <c r="B17" s="11">
        <v>23</v>
      </c>
      <c r="C17" s="12">
        <v>46.94</v>
      </c>
      <c r="D17" s="11">
        <v>25</v>
      </c>
      <c r="E17" s="12">
        <v>51.02</v>
      </c>
      <c r="F17" s="11">
        <v>1</v>
      </c>
      <c r="G17" s="12">
        <v>2.04</v>
      </c>
      <c r="H17" s="11">
        <v>0</v>
      </c>
      <c r="I17" s="12">
        <v>0</v>
      </c>
      <c r="J17" s="13">
        <v>0</v>
      </c>
      <c r="K17" s="12">
        <v>0</v>
      </c>
      <c r="L17" s="12">
        <v>4.4782608695652177</v>
      </c>
      <c r="M17" s="11">
        <f t="shared" si="0"/>
        <v>48</v>
      </c>
      <c r="N17" s="12">
        <f t="shared" si="1"/>
        <v>97.960000000000008</v>
      </c>
      <c r="O17" s="23"/>
      <c r="P17" s="23"/>
      <c r="Q17" s="23"/>
      <c r="R17" s="79"/>
    </row>
    <row r="18" spans="1:24" ht="42" x14ac:dyDescent="0.35">
      <c r="A18" s="71" t="s">
        <v>144</v>
      </c>
      <c r="B18" s="11">
        <v>25</v>
      </c>
      <c r="C18" s="12">
        <v>51.02</v>
      </c>
      <c r="D18" s="11">
        <v>23</v>
      </c>
      <c r="E18" s="12">
        <v>46.94</v>
      </c>
      <c r="F18" s="11">
        <v>1</v>
      </c>
      <c r="G18" s="12">
        <v>2.04</v>
      </c>
      <c r="H18" s="11">
        <v>0</v>
      </c>
      <c r="I18" s="12">
        <v>0</v>
      </c>
      <c r="J18" s="13">
        <v>0</v>
      </c>
      <c r="K18" s="12">
        <v>0</v>
      </c>
      <c r="L18" s="12">
        <v>4.3260869565217392</v>
      </c>
      <c r="M18" s="11">
        <f t="shared" si="0"/>
        <v>48</v>
      </c>
      <c r="N18" s="12">
        <f t="shared" si="1"/>
        <v>97.960000000000008</v>
      </c>
      <c r="O18" s="23"/>
      <c r="P18" s="23"/>
      <c r="Q18" s="23"/>
      <c r="R18" s="79"/>
    </row>
    <row r="19" spans="1:24" ht="63" x14ac:dyDescent="0.35">
      <c r="A19" s="71" t="s">
        <v>145</v>
      </c>
      <c r="B19" s="11">
        <v>21</v>
      </c>
      <c r="C19" s="12">
        <v>42.86</v>
      </c>
      <c r="D19" s="11">
        <v>28</v>
      </c>
      <c r="E19" s="12">
        <v>57.14</v>
      </c>
      <c r="F19" s="11">
        <v>0</v>
      </c>
      <c r="G19" s="12">
        <v>0</v>
      </c>
      <c r="H19" s="11">
        <v>0</v>
      </c>
      <c r="I19" s="12">
        <v>0</v>
      </c>
      <c r="J19" s="13">
        <v>0</v>
      </c>
      <c r="K19" s="12">
        <v>0</v>
      </c>
      <c r="L19" s="12">
        <v>4.4565217391304346</v>
      </c>
      <c r="M19" s="11">
        <f t="shared" si="0"/>
        <v>49</v>
      </c>
      <c r="N19" s="12">
        <f t="shared" si="1"/>
        <v>100</v>
      </c>
      <c r="O19" s="23"/>
      <c r="P19" s="23"/>
      <c r="Q19" s="23"/>
      <c r="R19" s="79"/>
    </row>
    <row r="20" spans="1:24" ht="42" x14ac:dyDescent="0.35">
      <c r="A20" s="71" t="s">
        <v>146</v>
      </c>
      <c r="B20" s="11">
        <v>25</v>
      </c>
      <c r="C20" s="12">
        <v>51.02</v>
      </c>
      <c r="D20" s="11">
        <v>23</v>
      </c>
      <c r="E20" s="12">
        <v>46.94</v>
      </c>
      <c r="F20" s="11">
        <v>1</v>
      </c>
      <c r="G20" s="12">
        <v>2.04</v>
      </c>
      <c r="H20" s="11">
        <v>0</v>
      </c>
      <c r="I20" s="12">
        <v>0</v>
      </c>
      <c r="J20" s="13">
        <v>0</v>
      </c>
      <c r="K20" s="12">
        <v>0</v>
      </c>
      <c r="L20" s="12">
        <v>4.4565217391304346</v>
      </c>
      <c r="M20" s="11">
        <f t="shared" si="0"/>
        <v>48</v>
      </c>
      <c r="N20" s="12">
        <f t="shared" si="1"/>
        <v>97.960000000000008</v>
      </c>
      <c r="O20" s="23"/>
      <c r="P20" s="23"/>
      <c r="Q20" s="23"/>
      <c r="R20" s="79"/>
    </row>
    <row r="21" spans="1:24" x14ac:dyDescent="0.35">
      <c r="A21" s="70" t="s">
        <v>147</v>
      </c>
      <c r="B21" s="11">
        <v>27</v>
      </c>
      <c r="C21" s="12">
        <v>55.1</v>
      </c>
      <c r="D21" s="11">
        <v>21</v>
      </c>
      <c r="E21" s="12">
        <v>42.86</v>
      </c>
      <c r="F21" s="11">
        <v>1</v>
      </c>
      <c r="G21" s="75">
        <v>2.04</v>
      </c>
      <c r="H21" s="11">
        <v>0</v>
      </c>
      <c r="I21" s="12">
        <v>0</v>
      </c>
      <c r="J21" s="13">
        <v>0</v>
      </c>
      <c r="K21" s="12">
        <v>0</v>
      </c>
      <c r="L21" s="12">
        <v>4.3260869565217392</v>
      </c>
      <c r="M21" s="11">
        <f t="shared" si="0"/>
        <v>48</v>
      </c>
      <c r="N21" s="12">
        <f t="shared" si="1"/>
        <v>97.960000000000008</v>
      </c>
      <c r="O21" s="23"/>
      <c r="P21" s="23"/>
      <c r="Q21" s="23"/>
      <c r="R21" s="79"/>
      <c r="X21" s="9"/>
    </row>
    <row r="22" spans="1:24" ht="42" x14ac:dyDescent="0.35">
      <c r="A22" s="71" t="s">
        <v>148</v>
      </c>
      <c r="B22" s="11">
        <v>30</v>
      </c>
      <c r="C22" s="12">
        <v>61.22</v>
      </c>
      <c r="D22" s="11">
        <v>19</v>
      </c>
      <c r="E22" s="12">
        <v>38.78</v>
      </c>
      <c r="F22" s="11">
        <v>0</v>
      </c>
      <c r="G22" s="12">
        <v>0</v>
      </c>
      <c r="H22" s="11">
        <v>0</v>
      </c>
      <c r="I22" s="12">
        <v>0</v>
      </c>
      <c r="J22" s="13">
        <v>0</v>
      </c>
      <c r="K22" s="12">
        <v>0</v>
      </c>
      <c r="L22" s="12">
        <v>4.4347826086956523</v>
      </c>
      <c r="M22" s="11">
        <f t="shared" si="0"/>
        <v>49</v>
      </c>
      <c r="N22" s="12">
        <f t="shared" si="1"/>
        <v>100</v>
      </c>
      <c r="O22" s="23"/>
      <c r="P22" s="23"/>
      <c r="Q22" s="23"/>
      <c r="R22" s="79"/>
      <c r="X22" s="9"/>
    </row>
    <row r="23" spans="1:24" ht="63" x14ac:dyDescent="0.35">
      <c r="A23" s="71" t="s">
        <v>149</v>
      </c>
      <c r="B23" s="11">
        <v>28</v>
      </c>
      <c r="C23" s="12">
        <v>57.14</v>
      </c>
      <c r="D23" s="11">
        <v>20</v>
      </c>
      <c r="E23" s="12">
        <v>40.82</v>
      </c>
      <c r="F23" s="11">
        <v>1</v>
      </c>
      <c r="G23" s="12">
        <v>2.04</v>
      </c>
      <c r="H23" s="11">
        <v>0</v>
      </c>
      <c r="I23" s="12">
        <v>0</v>
      </c>
      <c r="J23" s="13">
        <v>0</v>
      </c>
      <c r="K23" s="12">
        <v>0</v>
      </c>
      <c r="L23" s="12">
        <v>4.6086956521739131</v>
      </c>
      <c r="M23" s="11">
        <f t="shared" si="0"/>
        <v>48</v>
      </c>
      <c r="N23" s="12">
        <f t="shared" si="1"/>
        <v>97.960000000000008</v>
      </c>
      <c r="O23" s="23"/>
      <c r="P23" s="23"/>
      <c r="Q23" s="23"/>
      <c r="R23" s="79"/>
    </row>
    <row r="24" spans="1:24" s="9" customFormat="1" ht="42" x14ac:dyDescent="0.35">
      <c r="A24" s="71" t="s">
        <v>150</v>
      </c>
      <c r="B24" s="11">
        <v>30</v>
      </c>
      <c r="C24" s="12">
        <v>61.22</v>
      </c>
      <c r="D24" s="11">
        <v>18</v>
      </c>
      <c r="E24" s="12">
        <v>36.729999999999997</v>
      </c>
      <c r="F24" s="11">
        <v>1</v>
      </c>
      <c r="G24" s="12">
        <v>2.04</v>
      </c>
      <c r="H24" s="11">
        <v>0</v>
      </c>
      <c r="I24" s="12">
        <v>0</v>
      </c>
      <c r="J24" s="13">
        <v>0</v>
      </c>
      <c r="K24" s="12">
        <v>0</v>
      </c>
      <c r="L24" s="12">
        <v>4.4130434782608692</v>
      </c>
      <c r="M24" s="11">
        <f t="shared" si="0"/>
        <v>48</v>
      </c>
      <c r="N24" s="12">
        <f t="shared" si="1"/>
        <v>97.949999999999989</v>
      </c>
      <c r="O24" s="23"/>
      <c r="P24" s="23"/>
      <c r="Q24" s="23"/>
      <c r="R24" s="1"/>
      <c r="S24" s="1"/>
      <c r="T24" s="1"/>
      <c r="U24" s="1"/>
      <c r="V24" s="1"/>
      <c r="W24" s="1"/>
      <c r="X24" s="1"/>
    </row>
    <row r="25" spans="1:24" s="9" customFormat="1" x14ac:dyDescent="0.35">
      <c r="A25" s="76"/>
      <c r="B25" s="51"/>
      <c r="C25" s="52"/>
      <c r="D25" s="51"/>
      <c r="E25" s="52"/>
      <c r="F25" s="51"/>
      <c r="G25" s="52"/>
      <c r="H25" s="51"/>
      <c r="I25" s="52"/>
      <c r="J25" s="53"/>
      <c r="K25" s="52"/>
      <c r="L25" s="52"/>
      <c r="M25" s="51"/>
      <c r="N25" s="52"/>
      <c r="O25" s="23"/>
      <c r="P25" s="23"/>
      <c r="Q25" s="23"/>
      <c r="R25" s="1"/>
      <c r="S25" s="1"/>
      <c r="T25" s="1"/>
      <c r="U25" s="1"/>
      <c r="V25" s="1"/>
      <c r="W25" s="1"/>
      <c r="X25" s="1"/>
    </row>
    <row r="26" spans="1:24" x14ac:dyDescent="0.35">
      <c r="A26" s="93" t="s">
        <v>178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4" x14ac:dyDescent="0.35">
      <c r="A27" s="1"/>
      <c r="B27" s="1"/>
      <c r="C27" s="1"/>
      <c r="D27" s="1"/>
      <c r="E27" s="1"/>
      <c r="F27" s="1"/>
    </row>
    <row r="28" spans="1:24" x14ac:dyDescent="0.35">
      <c r="A28" s="1"/>
      <c r="B28" s="1"/>
      <c r="C28" s="1"/>
      <c r="D28" s="1"/>
      <c r="E28" s="1"/>
      <c r="F28" s="1"/>
    </row>
  </sheetData>
  <mergeCells count="10">
    <mergeCell ref="L3:L4"/>
    <mergeCell ref="A26:N26"/>
    <mergeCell ref="A2:A4"/>
    <mergeCell ref="B2:N2"/>
    <mergeCell ref="B3:C3"/>
    <mergeCell ref="D3:E3"/>
    <mergeCell ref="F3:G3"/>
    <mergeCell ref="H3:I3"/>
    <mergeCell ref="J3:K3"/>
    <mergeCell ref="M3:N3"/>
  </mergeCells>
  <pageMargins left="0.35433070866141736" right="3.937007874015748E-2" top="0.51181102362204722" bottom="0.15748031496062992" header="0.31496062992125984" footer="0.31496062992125984"/>
  <pageSetup paperSize="9" orientation="portrait" r:id="rId1"/>
  <headerFooter>
    <oddHeader>&amp;R9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8"/>
  <sheetViews>
    <sheetView view="pageLayout" zoomScaleNormal="100" workbookViewId="0">
      <selection activeCell="Q10" sqref="Q10"/>
    </sheetView>
  </sheetViews>
  <sheetFormatPr defaultColWidth="9" defaultRowHeight="21" x14ac:dyDescent="0.35"/>
  <cols>
    <col min="1" max="1" width="35.375" style="9" customWidth="1"/>
    <col min="2" max="2" width="4.125" style="7" customWidth="1"/>
    <col min="3" max="3" width="4.5" style="7" customWidth="1"/>
    <col min="4" max="4" width="4.125" style="7" customWidth="1"/>
    <col min="5" max="5" width="4.625" style="7" customWidth="1"/>
    <col min="6" max="6" width="4.125" style="7" customWidth="1"/>
    <col min="7" max="7" width="4.625" style="1" customWidth="1"/>
    <col min="8" max="13" width="4.125" style="1" customWidth="1"/>
    <col min="14" max="14" width="4.75" style="1" customWidth="1"/>
    <col min="15" max="16384" width="9" style="1"/>
  </cols>
  <sheetData>
    <row r="1" spans="1:19" x14ac:dyDescent="0.35">
      <c r="A1" s="1" t="s">
        <v>157</v>
      </c>
      <c r="B1" s="8"/>
      <c r="C1" s="8"/>
      <c r="D1" s="8"/>
      <c r="E1" s="8"/>
    </row>
    <row r="2" spans="1:19" x14ac:dyDescent="0.35">
      <c r="A2" s="94" t="s">
        <v>33</v>
      </c>
      <c r="B2" s="97" t="s">
        <v>26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9" ht="48" customHeight="1" x14ac:dyDescent="0.35">
      <c r="A3" s="95"/>
      <c r="B3" s="98" t="s">
        <v>28</v>
      </c>
      <c r="C3" s="98"/>
      <c r="D3" s="98" t="s">
        <v>29</v>
      </c>
      <c r="E3" s="98"/>
      <c r="F3" s="98" t="s">
        <v>30</v>
      </c>
      <c r="G3" s="98"/>
      <c r="H3" s="98" t="s">
        <v>31</v>
      </c>
      <c r="I3" s="98"/>
      <c r="J3" s="99" t="s">
        <v>32</v>
      </c>
      <c r="K3" s="99"/>
      <c r="L3" s="100" t="s">
        <v>27</v>
      </c>
      <c r="M3" s="102" t="s">
        <v>100</v>
      </c>
      <c r="N3" s="103"/>
      <c r="O3" s="23"/>
      <c r="P3" s="23"/>
      <c r="Q3" s="23"/>
      <c r="R3" s="23"/>
      <c r="S3" s="23"/>
    </row>
    <row r="4" spans="1:19" x14ac:dyDescent="0.35">
      <c r="A4" s="96"/>
      <c r="B4" s="10" t="s">
        <v>20</v>
      </c>
      <c r="C4" s="10" t="s">
        <v>5</v>
      </c>
      <c r="D4" s="10" t="s">
        <v>20</v>
      </c>
      <c r="E4" s="10" t="s">
        <v>5</v>
      </c>
      <c r="F4" s="10" t="s">
        <v>20</v>
      </c>
      <c r="G4" s="10" t="s">
        <v>5</v>
      </c>
      <c r="H4" s="10" t="s">
        <v>20</v>
      </c>
      <c r="I4" s="10" t="s">
        <v>5</v>
      </c>
      <c r="J4" s="10" t="s">
        <v>20</v>
      </c>
      <c r="K4" s="10" t="s">
        <v>5</v>
      </c>
      <c r="L4" s="101"/>
      <c r="M4" s="10" t="s">
        <v>20</v>
      </c>
      <c r="N4" s="10" t="s">
        <v>5</v>
      </c>
      <c r="O4" s="23"/>
      <c r="P4" s="23"/>
      <c r="Q4" s="23"/>
      <c r="R4" s="23"/>
      <c r="S4" s="23"/>
    </row>
    <row r="5" spans="1:19" ht="42" x14ac:dyDescent="0.35">
      <c r="A5" s="71" t="s">
        <v>131</v>
      </c>
      <c r="B5" s="11">
        <v>21</v>
      </c>
      <c r="C5" s="12">
        <v>44.68</v>
      </c>
      <c r="D5" s="11">
        <v>21</v>
      </c>
      <c r="E5" s="12">
        <v>44.68</v>
      </c>
      <c r="F5" s="11">
        <v>4</v>
      </c>
      <c r="G5" s="12">
        <v>8.51</v>
      </c>
      <c r="H5" s="13">
        <v>0</v>
      </c>
      <c r="I5" s="12">
        <v>0</v>
      </c>
      <c r="J5" s="13">
        <v>1</v>
      </c>
      <c r="K5" s="12">
        <v>2.13</v>
      </c>
      <c r="L5" s="12">
        <v>4.4000000000000004</v>
      </c>
      <c r="M5" s="11">
        <f>B5+D5</f>
        <v>42</v>
      </c>
      <c r="N5" s="11">
        <f>C5+E5</f>
        <v>89.36</v>
      </c>
      <c r="O5" s="23"/>
      <c r="P5" s="23"/>
      <c r="Q5" s="85"/>
    </row>
    <row r="6" spans="1:19" ht="42" x14ac:dyDescent="0.35">
      <c r="A6" s="71" t="s">
        <v>132</v>
      </c>
      <c r="B6" s="11">
        <v>22</v>
      </c>
      <c r="C6" s="12">
        <v>46.81</v>
      </c>
      <c r="D6" s="11">
        <v>21</v>
      </c>
      <c r="E6" s="12">
        <v>44.68</v>
      </c>
      <c r="F6" s="11">
        <v>3</v>
      </c>
      <c r="G6" s="12">
        <v>6.38</v>
      </c>
      <c r="H6" s="13">
        <v>1</v>
      </c>
      <c r="I6" s="12">
        <v>2.13</v>
      </c>
      <c r="J6" s="13">
        <v>0</v>
      </c>
      <c r="K6" s="12">
        <v>0</v>
      </c>
      <c r="L6" s="12">
        <v>4.42</v>
      </c>
      <c r="M6" s="11">
        <f t="shared" ref="M6:M24" si="0">B6+D6</f>
        <v>43</v>
      </c>
      <c r="N6" s="11">
        <f t="shared" ref="N6:N24" si="1">C6+E6</f>
        <v>91.490000000000009</v>
      </c>
      <c r="O6" s="23"/>
      <c r="P6" s="23"/>
      <c r="Q6" s="85"/>
    </row>
    <row r="7" spans="1:19" ht="42" x14ac:dyDescent="0.35">
      <c r="A7" s="71" t="s">
        <v>133</v>
      </c>
      <c r="B7" s="11">
        <v>23</v>
      </c>
      <c r="C7" s="12">
        <v>48.94</v>
      </c>
      <c r="D7" s="11">
        <v>16</v>
      </c>
      <c r="E7" s="12">
        <v>34.04</v>
      </c>
      <c r="F7" s="11">
        <v>7</v>
      </c>
      <c r="G7" s="12">
        <v>14.89</v>
      </c>
      <c r="H7" s="13">
        <v>0</v>
      </c>
      <c r="I7" s="12">
        <v>0</v>
      </c>
      <c r="J7" s="13">
        <v>1</v>
      </c>
      <c r="K7" s="12">
        <v>2.13</v>
      </c>
      <c r="L7" s="12">
        <v>4.4000000000000004</v>
      </c>
      <c r="M7" s="11">
        <f t="shared" si="0"/>
        <v>39</v>
      </c>
      <c r="N7" s="11">
        <f t="shared" si="1"/>
        <v>82.97999999999999</v>
      </c>
      <c r="O7" s="23"/>
      <c r="P7" s="23"/>
      <c r="Q7" s="85"/>
    </row>
    <row r="8" spans="1:19" ht="42" x14ac:dyDescent="0.35">
      <c r="A8" s="71" t="s">
        <v>134</v>
      </c>
      <c r="B8" s="11">
        <v>28</v>
      </c>
      <c r="C8" s="12">
        <v>59.57</v>
      </c>
      <c r="D8" s="11">
        <v>14</v>
      </c>
      <c r="E8" s="12">
        <v>29.79</v>
      </c>
      <c r="F8" s="11">
        <v>5</v>
      </c>
      <c r="G8" s="12">
        <v>10.64</v>
      </c>
      <c r="H8" s="13">
        <v>0</v>
      </c>
      <c r="I8" s="12">
        <v>0</v>
      </c>
      <c r="J8" s="13">
        <v>0</v>
      </c>
      <c r="K8" s="12">
        <v>0</v>
      </c>
      <c r="L8" s="12">
        <v>4.3600000000000003</v>
      </c>
      <c r="M8" s="11">
        <f t="shared" si="0"/>
        <v>42</v>
      </c>
      <c r="N8" s="11">
        <f t="shared" si="1"/>
        <v>89.36</v>
      </c>
      <c r="O8" s="23"/>
      <c r="P8" s="23"/>
      <c r="Q8" s="85"/>
    </row>
    <row r="9" spans="1:19" ht="42" x14ac:dyDescent="0.35">
      <c r="A9" s="71" t="s">
        <v>135</v>
      </c>
      <c r="B9" s="11">
        <v>22</v>
      </c>
      <c r="C9" s="12">
        <v>46.81</v>
      </c>
      <c r="D9" s="11">
        <v>21</v>
      </c>
      <c r="E9" s="12">
        <v>44.68</v>
      </c>
      <c r="F9" s="11">
        <v>2</v>
      </c>
      <c r="G9" s="12">
        <v>4.26</v>
      </c>
      <c r="H9" s="13">
        <v>2</v>
      </c>
      <c r="I9" s="12">
        <v>4.26</v>
      </c>
      <c r="J9" s="13">
        <v>0</v>
      </c>
      <c r="K9" s="12">
        <v>0</v>
      </c>
      <c r="L9" s="12">
        <v>4.32</v>
      </c>
      <c r="M9" s="11">
        <f t="shared" si="0"/>
        <v>43</v>
      </c>
      <c r="N9" s="11">
        <f t="shared" si="1"/>
        <v>91.490000000000009</v>
      </c>
      <c r="O9" s="23"/>
      <c r="P9" s="23"/>
      <c r="Q9" s="85"/>
    </row>
    <row r="10" spans="1:19" ht="42" x14ac:dyDescent="0.35">
      <c r="A10" s="71" t="s">
        <v>136</v>
      </c>
      <c r="B10" s="11">
        <v>23</v>
      </c>
      <c r="C10" s="12">
        <v>48.94</v>
      </c>
      <c r="D10" s="11">
        <v>19</v>
      </c>
      <c r="E10" s="12">
        <v>40.43</v>
      </c>
      <c r="F10" s="11">
        <v>3</v>
      </c>
      <c r="G10" s="12">
        <v>6.38</v>
      </c>
      <c r="H10" s="13">
        <v>2</v>
      </c>
      <c r="I10" s="12">
        <v>4.26</v>
      </c>
      <c r="J10" s="13">
        <v>0</v>
      </c>
      <c r="K10" s="12">
        <v>0</v>
      </c>
      <c r="L10" s="12">
        <v>4.32</v>
      </c>
      <c r="M10" s="11">
        <f t="shared" si="0"/>
        <v>42</v>
      </c>
      <c r="N10" s="11">
        <f t="shared" si="1"/>
        <v>89.37</v>
      </c>
      <c r="O10" s="23"/>
      <c r="P10" s="23"/>
      <c r="Q10" s="85"/>
    </row>
    <row r="11" spans="1:19" x14ac:dyDescent="0.35">
      <c r="A11" s="71" t="s">
        <v>137</v>
      </c>
      <c r="B11" s="11">
        <v>25</v>
      </c>
      <c r="C11" s="12">
        <v>53.19</v>
      </c>
      <c r="D11" s="11">
        <v>18</v>
      </c>
      <c r="E11" s="12">
        <v>38.299999999999997</v>
      </c>
      <c r="F11" s="11">
        <v>2</v>
      </c>
      <c r="G11" s="12">
        <v>4.26</v>
      </c>
      <c r="H11" s="13">
        <v>2</v>
      </c>
      <c r="I11" s="12">
        <v>4.26</v>
      </c>
      <c r="J11" s="13">
        <v>0</v>
      </c>
      <c r="K11" s="12">
        <v>0</v>
      </c>
      <c r="L11" s="12">
        <v>4.32</v>
      </c>
      <c r="M11" s="11">
        <f t="shared" si="0"/>
        <v>43</v>
      </c>
      <c r="N11" s="11">
        <f t="shared" si="1"/>
        <v>91.49</v>
      </c>
      <c r="O11" s="23"/>
      <c r="P11" s="23"/>
      <c r="Q11" s="85"/>
    </row>
    <row r="12" spans="1:19" x14ac:dyDescent="0.35">
      <c r="A12" s="70" t="s">
        <v>138</v>
      </c>
      <c r="B12" s="11">
        <v>20</v>
      </c>
      <c r="C12" s="12">
        <v>42.55</v>
      </c>
      <c r="D12" s="11">
        <v>22</v>
      </c>
      <c r="E12" s="12">
        <v>46.81</v>
      </c>
      <c r="F12" s="11">
        <v>3</v>
      </c>
      <c r="G12" s="12">
        <v>6.38</v>
      </c>
      <c r="H12" s="13">
        <v>2</v>
      </c>
      <c r="I12" s="12">
        <v>4.26</v>
      </c>
      <c r="J12" s="13">
        <v>0</v>
      </c>
      <c r="K12" s="12">
        <v>0</v>
      </c>
      <c r="L12" s="12">
        <v>4.24</v>
      </c>
      <c r="M12" s="11">
        <f t="shared" si="0"/>
        <v>42</v>
      </c>
      <c r="N12" s="11">
        <f t="shared" si="1"/>
        <v>89.36</v>
      </c>
      <c r="O12" s="23"/>
      <c r="P12" s="23"/>
      <c r="Q12" s="85"/>
    </row>
    <row r="13" spans="1:19" ht="42" x14ac:dyDescent="0.35">
      <c r="A13" s="71" t="s">
        <v>139</v>
      </c>
      <c r="B13" s="11">
        <v>22</v>
      </c>
      <c r="C13" s="12">
        <v>46.81</v>
      </c>
      <c r="D13" s="11">
        <v>19</v>
      </c>
      <c r="E13" s="12">
        <v>40.43</v>
      </c>
      <c r="F13" s="11">
        <v>4</v>
      </c>
      <c r="G13" s="12">
        <v>8.51</v>
      </c>
      <c r="H13" s="13">
        <v>2</v>
      </c>
      <c r="I13" s="12">
        <v>4.26</v>
      </c>
      <c r="J13" s="13">
        <v>0</v>
      </c>
      <c r="K13" s="12">
        <v>0</v>
      </c>
      <c r="L13" s="12">
        <v>4.3</v>
      </c>
      <c r="M13" s="11">
        <f t="shared" si="0"/>
        <v>41</v>
      </c>
      <c r="N13" s="11">
        <f t="shared" si="1"/>
        <v>87.240000000000009</v>
      </c>
      <c r="O13" s="23"/>
      <c r="P13" s="23"/>
      <c r="Q13" s="85"/>
    </row>
    <row r="14" spans="1:19" ht="42" x14ac:dyDescent="0.35">
      <c r="A14" s="71" t="s">
        <v>140</v>
      </c>
      <c r="B14" s="11">
        <v>22</v>
      </c>
      <c r="C14" s="12">
        <v>46.81</v>
      </c>
      <c r="D14" s="11">
        <v>19</v>
      </c>
      <c r="E14" s="12">
        <v>40.43</v>
      </c>
      <c r="F14" s="11">
        <v>6</v>
      </c>
      <c r="G14" s="12">
        <v>12.77</v>
      </c>
      <c r="H14" s="13">
        <v>0</v>
      </c>
      <c r="I14" s="12">
        <v>0</v>
      </c>
      <c r="J14" s="13">
        <v>0</v>
      </c>
      <c r="K14" s="12">
        <v>0</v>
      </c>
      <c r="L14" s="12">
        <v>4.3</v>
      </c>
      <c r="M14" s="11">
        <f t="shared" si="0"/>
        <v>41</v>
      </c>
      <c r="N14" s="11">
        <f t="shared" si="1"/>
        <v>87.240000000000009</v>
      </c>
      <c r="O14" s="23"/>
      <c r="P14" s="23"/>
      <c r="Q14" s="85"/>
    </row>
    <row r="15" spans="1:19" ht="42" x14ac:dyDescent="0.35">
      <c r="A15" s="71" t="s">
        <v>141</v>
      </c>
      <c r="B15" s="11">
        <v>22</v>
      </c>
      <c r="C15" s="12">
        <v>46.81</v>
      </c>
      <c r="D15" s="11">
        <v>19</v>
      </c>
      <c r="E15" s="12">
        <v>40.43</v>
      </c>
      <c r="F15" s="11">
        <v>6</v>
      </c>
      <c r="G15" s="12">
        <v>12.77</v>
      </c>
      <c r="H15" s="13">
        <v>0</v>
      </c>
      <c r="I15" s="12">
        <v>0</v>
      </c>
      <c r="J15" s="13">
        <v>0</v>
      </c>
      <c r="K15" s="12">
        <v>0</v>
      </c>
      <c r="L15" s="12">
        <v>4.3600000000000003</v>
      </c>
      <c r="M15" s="11">
        <f t="shared" si="0"/>
        <v>41</v>
      </c>
      <c r="N15" s="11">
        <f t="shared" si="1"/>
        <v>87.240000000000009</v>
      </c>
      <c r="O15" s="23"/>
      <c r="P15" s="23"/>
      <c r="Q15" s="85"/>
    </row>
    <row r="16" spans="1:19" ht="42" x14ac:dyDescent="0.35">
      <c r="A16" s="71" t="s">
        <v>142</v>
      </c>
      <c r="B16" s="11">
        <v>26</v>
      </c>
      <c r="C16" s="12">
        <v>55.32</v>
      </c>
      <c r="D16" s="11">
        <v>18</v>
      </c>
      <c r="E16" s="12">
        <v>38.299999999999997</v>
      </c>
      <c r="F16" s="11">
        <v>2</v>
      </c>
      <c r="G16" s="12">
        <v>4.26</v>
      </c>
      <c r="H16" s="13">
        <v>1</v>
      </c>
      <c r="I16" s="12">
        <v>2.13</v>
      </c>
      <c r="J16" s="13">
        <v>0</v>
      </c>
      <c r="K16" s="12">
        <v>0</v>
      </c>
      <c r="L16" s="12">
        <v>4.26</v>
      </c>
      <c r="M16" s="11">
        <f t="shared" si="0"/>
        <v>44</v>
      </c>
      <c r="N16" s="11">
        <f t="shared" si="1"/>
        <v>93.62</v>
      </c>
      <c r="O16" s="23"/>
      <c r="P16" s="23"/>
      <c r="Q16" s="85"/>
    </row>
    <row r="17" spans="1:21" ht="42" x14ac:dyDescent="0.35">
      <c r="A17" s="71" t="s">
        <v>143</v>
      </c>
      <c r="B17" s="11">
        <v>23</v>
      </c>
      <c r="C17" s="12">
        <v>48.94</v>
      </c>
      <c r="D17" s="11">
        <v>20</v>
      </c>
      <c r="E17" s="12">
        <v>42.55</v>
      </c>
      <c r="F17" s="11">
        <v>2</v>
      </c>
      <c r="G17" s="12">
        <v>4.26</v>
      </c>
      <c r="H17" s="13">
        <v>2</v>
      </c>
      <c r="I17" s="12">
        <v>4.26</v>
      </c>
      <c r="J17" s="13">
        <v>0</v>
      </c>
      <c r="K17" s="12">
        <v>0</v>
      </c>
      <c r="L17" s="12">
        <v>4.3600000000000003</v>
      </c>
      <c r="M17" s="11">
        <f t="shared" si="0"/>
        <v>43</v>
      </c>
      <c r="N17" s="11">
        <f t="shared" si="1"/>
        <v>91.49</v>
      </c>
      <c r="O17" s="23"/>
      <c r="P17" s="23"/>
      <c r="Q17" s="85"/>
    </row>
    <row r="18" spans="1:21" ht="42" x14ac:dyDescent="0.35">
      <c r="A18" s="71" t="s">
        <v>144</v>
      </c>
      <c r="B18" s="11">
        <v>20</v>
      </c>
      <c r="C18" s="12">
        <v>42.55</v>
      </c>
      <c r="D18" s="11">
        <v>22</v>
      </c>
      <c r="E18" s="12">
        <v>46.81</v>
      </c>
      <c r="F18" s="11">
        <v>5</v>
      </c>
      <c r="G18" s="12">
        <v>10.64</v>
      </c>
      <c r="H18" s="13">
        <v>0</v>
      </c>
      <c r="I18" s="12">
        <v>0</v>
      </c>
      <c r="J18" s="13">
        <v>0</v>
      </c>
      <c r="K18" s="12">
        <v>0</v>
      </c>
      <c r="L18" s="12">
        <v>4.38</v>
      </c>
      <c r="M18" s="11">
        <f t="shared" si="0"/>
        <v>42</v>
      </c>
      <c r="N18" s="11">
        <f t="shared" si="1"/>
        <v>89.36</v>
      </c>
      <c r="O18" s="23"/>
      <c r="P18" s="23"/>
      <c r="Q18" s="85"/>
    </row>
    <row r="19" spans="1:21" ht="63" x14ac:dyDescent="0.35">
      <c r="A19" s="71" t="s">
        <v>145</v>
      </c>
      <c r="B19" s="11">
        <v>25</v>
      </c>
      <c r="C19" s="12">
        <v>53.19</v>
      </c>
      <c r="D19" s="11">
        <v>14</v>
      </c>
      <c r="E19" s="12">
        <v>29.79</v>
      </c>
      <c r="F19" s="11">
        <v>6</v>
      </c>
      <c r="G19" s="12">
        <v>12.77</v>
      </c>
      <c r="H19" s="13">
        <v>2</v>
      </c>
      <c r="I19" s="12">
        <v>4.26</v>
      </c>
      <c r="J19" s="13">
        <v>0</v>
      </c>
      <c r="K19" s="12">
        <v>0</v>
      </c>
      <c r="L19" s="12">
        <v>4.4000000000000004</v>
      </c>
      <c r="M19" s="11">
        <f t="shared" si="0"/>
        <v>39</v>
      </c>
      <c r="N19" s="11">
        <f t="shared" si="1"/>
        <v>82.97999999999999</v>
      </c>
      <c r="O19" s="23"/>
      <c r="P19" s="23"/>
      <c r="Q19" s="85"/>
    </row>
    <row r="20" spans="1:21" x14ac:dyDescent="0.35">
      <c r="A20" s="71" t="s">
        <v>146</v>
      </c>
      <c r="B20" s="11">
        <v>20</v>
      </c>
      <c r="C20" s="12">
        <v>42.55</v>
      </c>
      <c r="D20" s="11">
        <v>21</v>
      </c>
      <c r="E20" s="12">
        <v>44.68</v>
      </c>
      <c r="F20" s="11">
        <v>5</v>
      </c>
      <c r="G20" s="12">
        <v>10.64</v>
      </c>
      <c r="H20" s="13">
        <v>1</v>
      </c>
      <c r="I20" s="12">
        <v>2.13</v>
      </c>
      <c r="J20" s="13">
        <v>0</v>
      </c>
      <c r="K20" s="12">
        <v>0</v>
      </c>
      <c r="L20" s="12">
        <v>0</v>
      </c>
      <c r="M20" s="11">
        <f t="shared" si="0"/>
        <v>41</v>
      </c>
      <c r="N20" s="11">
        <f t="shared" si="1"/>
        <v>87.22999999999999</v>
      </c>
      <c r="O20" s="23"/>
      <c r="P20" s="23"/>
      <c r="Q20" s="85"/>
    </row>
    <row r="21" spans="1:21" x14ac:dyDescent="0.35">
      <c r="A21" s="70" t="s">
        <v>147</v>
      </c>
      <c r="B21" s="11">
        <v>18</v>
      </c>
      <c r="C21" s="12">
        <v>38.299999999999997</v>
      </c>
      <c r="D21" s="11">
        <v>21</v>
      </c>
      <c r="E21" s="12">
        <v>44.68</v>
      </c>
      <c r="F21" s="11">
        <v>8</v>
      </c>
      <c r="G21" s="12">
        <v>17.02</v>
      </c>
      <c r="H21" s="13">
        <v>0</v>
      </c>
      <c r="I21" s="12">
        <v>0</v>
      </c>
      <c r="J21" s="13">
        <v>0</v>
      </c>
      <c r="K21" s="12">
        <v>0</v>
      </c>
      <c r="L21" s="12">
        <v>0</v>
      </c>
      <c r="M21" s="11">
        <f t="shared" si="0"/>
        <v>39</v>
      </c>
      <c r="N21" s="11">
        <f t="shared" si="1"/>
        <v>82.97999999999999</v>
      </c>
      <c r="O21" s="23"/>
      <c r="P21" s="23"/>
      <c r="Q21" s="85"/>
    </row>
    <row r="22" spans="1:21" ht="42" x14ac:dyDescent="0.35">
      <c r="A22" s="71" t="s">
        <v>148</v>
      </c>
      <c r="B22" s="11">
        <v>19</v>
      </c>
      <c r="C22" s="12">
        <v>40.43</v>
      </c>
      <c r="D22" s="11">
        <v>21</v>
      </c>
      <c r="E22" s="12">
        <v>44.68</v>
      </c>
      <c r="F22" s="11">
        <v>7</v>
      </c>
      <c r="G22" s="12">
        <v>14.89</v>
      </c>
      <c r="H22" s="13">
        <v>0</v>
      </c>
      <c r="I22" s="12">
        <v>0</v>
      </c>
      <c r="J22" s="13">
        <v>0</v>
      </c>
      <c r="K22" s="12">
        <v>0</v>
      </c>
      <c r="L22" s="12">
        <v>0</v>
      </c>
      <c r="M22" s="11">
        <f t="shared" si="0"/>
        <v>40</v>
      </c>
      <c r="N22" s="11">
        <f t="shared" si="1"/>
        <v>85.11</v>
      </c>
      <c r="O22" s="23"/>
      <c r="P22" s="23"/>
      <c r="Q22" s="85"/>
    </row>
    <row r="23" spans="1:21" ht="42" x14ac:dyDescent="0.35">
      <c r="A23" s="71" t="s">
        <v>149</v>
      </c>
      <c r="B23" s="11">
        <v>21</v>
      </c>
      <c r="C23" s="12">
        <v>44.68</v>
      </c>
      <c r="D23" s="11">
        <v>21</v>
      </c>
      <c r="E23" s="12">
        <v>44.68</v>
      </c>
      <c r="F23" s="11">
        <v>5</v>
      </c>
      <c r="G23" s="12">
        <v>10.64</v>
      </c>
      <c r="H23" s="13">
        <v>0</v>
      </c>
      <c r="I23" s="12">
        <v>0</v>
      </c>
      <c r="J23" s="13">
        <v>0</v>
      </c>
      <c r="K23" s="12">
        <v>0</v>
      </c>
      <c r="L23" s="12">
        <v>0</v>
      </c>
      <c r="M23" s="11">
        <f t="shared" si="0"/>
        <v>42</v>
      </c>
      <c r="N23" s="11">
        <f t="shared" si="1"/>
        <v>89.36</v>
      </c>
      <c r="O23" s="23"/>
      <c r="P23" s="23"/>
      <c r="Q23" s="85"/>
    </row>
    <row r="24" spans="1:21" ht="42" x14ac:dyDescent="0.35">
      <c r="A24" s="71" t="s">
        <v>150</v>
      </c>
      <c r="B24" s="11">
        <v>25</v>
      </c>
      <c r="C24" s="12">
        <v>53.19</v>
      </c>
      <c r="D24" s="11">
        <v>20</v>
      </c>
      <c r="E24" s="12">
        <v>42.55</v>
      </c>
      <c r="F24" s="11">
        <v>2</v>
      </c>
      <c r="G24" s="12">
        <v>4.26</v>
      </c>
      <c r="H24" s="13">
        <v>0</v>
      </c>
      <c r="I24" s="12">
        <v>0</v>
      </c>
      <c r="J24" s="13">
        <v>0</v>
      </c>
      <c r="K24" s="12">
        <v>0</v>
      </c>
      <c r="L24" s="12">
        <v>0</v>
      </c>
      <c r="M24" s="11">
        <f t="shared" si="0"/>
        <v>45</v>
      </c>
      <c r="N24" s="11">
        <f t="shared" si="1"/>
        <v>95.74</v>
      </c>
      <c r="O24" s="23"/>
      <c r="P24" s="23"/>
      <c r="Q24" s="85"/>
    </row>
    <row r="25" spans="1:21" x14ac:dyDescent="0.35">
      <c r="A25" s="50"/>
      <c r="B25" s="51"/>
      <c r="C25" s="52"/>
      <c r="D25" s="51"/>
      <c r="E25" s="52"/>
      <c r="F25" s="51"/>
      <c r="G25" s="52"/>
      <c r="H25" s="53"/>
      <c r="I25" s="52"/>
      <c r="J25" s="53"/>
      <c r="K25" s="52"/>
      <c r="L25" s="52"/>
      <c r="M25" s="51"/>
      <c r="N25" s="59"/>
      <c r="O25" s="23"/>
      <c r="P25" s="23"/>
      <c r="Q25" s="23"/>
      <c r="R25" s="23"/>
      <c r="S25" s="23"/>
      <c r="T25" s="23"/>
      <c r="U25" s="23"/>
    </row>
    <row r="26" spans="1:21" x14ac:dyDescent="0.35">
      <c r="A26" s="93" t="s">
        <v>179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1" x14ac:dyDescent="0.35">
      <c r="A27" s="1"/>
      <c r="B27" s="1"/>
      <c r="C27" s="1"/>
      <c r="D27" s="1"/>
      <c r="E27" s="1"/>
      <c r="F27" s="1"/>
    </row>
    <row r="28" spans="1:21" x14ac:dyDescent="0.35">
      <c r="A28" s="1"/>
      <c r="B28" s="1"/>
      <c r="C28" s="1"/>
      <c r="D28" s="1"/>
      <c r="E28" s="1"/>
      <c r="F28" s="1"/>
    </row>
  </sheetData>
  <mergeCells count="10">
    <mergeCell ref="A26:N26"/>
    <mergeCell ref="A2:A4"/>
    <mergeCell ref="B2:N2"/>
    <mergeCell ref="B3:C3"/>
    <mergeCell ref="D3:E3"/>
    <mergeCell ref="F3:G3"/>
    <mergeCell ref="H3:I3"/>
    <mergeCell ref="J3:K3"/>
    <mergeCell ref="L3:L4"/>
    <mergeCell ref="M3:N3"/>
  </mergeCells>
  <pageMargins left="0.27559055118110237" right="0.11811023622047245" top="0.74803149606299213" bottom="0.15748031496062992" header="0.31496062992125984" footer="0.31496062992125984"/>
  <pageSetup paperSize="9" orientation="portrait" r:id="rId1"/>
  <headerFooter>
    <oddHeader>&amp;R11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8"/>
  <sheetViews>
    <sheetView view="pageLayout" zoomScaleNormal="110" workbookViewId="0">
      <selection activeCell="Q23" sqref="Q23"/>
    </sheetView>
  </sheetViews>
  <sheetFormatPr defaultColWidth="9" defaultRowHeight="21" x14ac:dyDescent="0.35"/>
  <cols>
    <col min="1" max="1" width="30.25" style="9" customWidth="1"/>
    <col min="2" max="2" width="4.375" style="7" customWidth="1"/>
    <col min="3" max="3" width="5" style="7" customWidth="1"/>
    <col min="4" max="4" width="4.25" style="7" customWidth="1"/>
    <col min="5" max="5" width="5" style="7" customWidth="1"/>
    <col min="6" max="6" width="4.25" style="7" customWidth="1"/>
    <col min="7" max="7" width="5" style="1" customWidth="1"/>
    <col min="8" max="8" width="4.25" style="1" customWidth="1"/>
    <col min="9" max="9" width="5" style="1" customWidth="1"/>
    <col min="10" max="10" width="4.375" style="1" customWidth="1"/>
    <col min="11" max="13" width="5" style="1" customWidth="1"/>
    <col min="14" max="14" width="4.25" style="1" customWidth="1"/>
    <col min="15" max="16384" width="9" style="1"/>
  </cols>
  <sheetData>
    <row r="1" spans="1:17" x14ac:dyDescent="0.35">
      <c r="A1" s="1" t="s">
        <v>158</v>
      </c>
      <c r="B1" s="8"/>
      <c r="C1" s="8"/>
      <c r="D1" s="8"/>
      <c r="E1" s="8"/>
    </row>
    <row r="2" spans="1:17" x14ac:dyDescent="0.35">
      <c r="A2" s="94" t="s">
        <v>33</v>
      </c>
      <c r="B2" s="97" t="s">
        <v>26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7" ht="48" customHeight="1" x14ac:dyDescent="0.35">
      <c r="A3" s="95"/>
      <c r="B3" s="98" t="s">
        <v>28</v>
      </c>
      <c r="C3" s="98"/>
      <c r="D3" s="98" t="s">
        <v>29</v>
      </c>
      <c r="E3" s="98"/>
      <c r="F3" s="98" t="s">
        <v>30</v>
      </c>
      <c r="G3" s="98"/>
      <c r="H3" s="98" t="s">
        <v>31</v>
      </c>
      <c r="I3" s="98"/>
      <c r="J3" s="99" t="s">
        <v>32</v>
      </c>
      <c r="K3" s="99"/>
      <c r="L3" s="100" t="s">
        <v>27</v>
      </c>
      <c r="M3" s="102" t="s">
        <v>100</v>
      </c>
      <c r="N3" s="103"/>
      <c r="O3" s="23"/>
      <c r="P3" s="23"/>
    </row>
    <row r="4" spans="1:17" x14ac:dyDescent="0.35">
      <c r="A4" s="96"/>
      <c r="B4" s="48" t="s">
        <v>20</v>
      </c>
      <c r="C4" s="48" t="s">
        <v>5</v>
      </c>
      <c r="D4" s="48" t="s">
        <v>20</v>
      </c>
      <c r="E4" s="48" t="s">
        <v>5</v>
      </c>
      <c r="F4" s="48" t="s">
        <v>20</v>
      </c>
      <c r="G4" s="48" t="s">
        <v>5</v>
      </c>
      <c r="H4" s="48" t="s">
        <v>20</v>
      </c>
      <c r="I4" s="48" t="s">
        <v>5</v>
      </c>
      <c r="J4" s="48" t="s">
        <v>20</v>
      </c>
      <c r="K4" s="48" t="s">
        <v>5</v>
      </c>
      <c r="L4" s="101"/>
      <c r="M4" s="48" t="s">
        <v>20</v>
      </c>
      <c r="N4" s="48" t="s">
        <v>5</v>
      </c>
      <c r="O4" s="23"/>
      <c r="P4" s="23"/>
    </row>
    <row r="5" spans="1:17" ht="42" x14ac:dyDescent="0.35">
      <c r="A5" s="71" t="s">
        <v>131</v>
      </c>
      <c r="B5" s="11">
        <v>22</v>
      </c>
      <c r="C5" s="12">
        <v>51.16</v>
      </c>
      <c r="D5" s="11">
        <v>16</v>
      </c>
      <c r="E5" s="12">
        <v>37.21</v>
      </c>
      <c r="F5" s="11">
        <v>4</v>
      </c>
      <c r="G5" s="12">
        <v>9.3000000000000007</v>
      </c>
      <c r="H5" s="11">
        <v>1</v>
      </c>
      <c r="I5" s="12">
        <v>2.33</v>
      </c>
      <c r="J5" s="11">
        <v>0</v>
      </c>
      <c r="K5" s="12">
        <v>0</v>
      </c>
      <c r="L5" s="12">
        <v>4.4545454545454541</v>
      </c>
      <c r="M5" s="11">
        <f>B5+D5</f>
        <v>38</v>
      </c>
      <c r="N5" s="11">
        <f>C5+E5</f>
        <v>88.37</v>
      </c>
      <c r="O5" s="23"/>
      <c r="P5" s="23"/>
      <c r="Q5" s="85"/>
    </row>
    <row r="6" spans="1:17" ht="42" x14ac:dyDescent="0.35">
      <c r="A6" s="71" t="s">
        <v>132</v>
      </c>
      <c r="B6" s="11">
        <v>22</v>
      </c>
      <c r="C6" s="12">
        <v>51.16</v>
      </c>
      <c r="D6" s="11">
        <v>15</v>
      </c>
      <c r="E6" s="12">
        <v>34.880000000000003</v>
      </c>
      <c r="F6" s="11">
        <v>6</v>
      </c>
      <c r="G6" s="12">
        <v>13.95</v>
      </c>
      <c r="H6" s="11">
        <v>0</v>
      </c>
      <c r="I6" s="12">
        <v>0</v>
      </c>
      <c r="J6" s="11">
        <v>0</v>
      </c>
      <c r="K6" s="12">
        <v>0</v>
      </c>
      <c r="L6" s="12">
        <v>4.4772727272727275</v>
      </c>
      <c r="M6" s="11">
        <f t="shared" ref="M6:M24" si="0">B6+D6</f>
        <v>37</v>
      </c>
      <c r="N6" s="11">
        <f t="shared" ref="N6:N24" si="1">C6+E6</f>
        <v>86.039999999999992</v>
      </c>
      <c r="O6" s="23"/>
      <c r="P6" s="23"/>
      <c r="Q6" s="85"/>
    </row>
    <row r="7" spans="1:17" ht="42" x14ac:dyDescent="0.35">
      <c r="A7" s="71" t="s">
        <v>133</v>
      </c>
      <c r="B7" s="11">
        <v>20</v>
      </c>
      <c r="C7" s="12">
        <v>46.51</v>
      </c>
      <c r="D7" s="11">
        <v>16</v>
      </c>
      <c r="E7" s="12">
        <v>37.21</v>
      </c>
      <c r="F7" s="11">
        <v>6</v>
      </c>
      <c r="G7" s="12">
        <v>13.95</v>
      </c>
      <c r="H7" s="11">
        <v>1</v>
      </c>
      <c r="I7" s="12">
        <v>2.33</v>
      </c>
      <c r="J7" s="11">
        <v>0</v>
      </c>
      <c r="K7" s="12">
        <v>0</v>
      </c>
      <c r="L7" s="12">
        <v>4.4545454545454541</v>
      </c>
      <c r="M7" s="11">
        <f t="shared" si="0"/>
        <v>36</v>
      </c>
      <c r="N7" s="11">
        <f t="shared" si="1"/>
        <v>83.72</v>
      </c>
      <c r="O7" s="23"/>
      <c r="P7" s="23"/>
      <c r="Q7" s="85"/>
    </row>
    <row r="8" spans="1:17" ht="42" x14ac:dyDescent="0.35">
      <c r="A8" s="71" t="s">
        <v>134</v>
      </c>
      <c r="B8" s="11">
        <v>18</v>
      </c>
      <c r="C8" s="12">
        <v>41.86</v>
      </c>
      <c r="D8" s="11">
        <v>14</v>
      </c>
      <c r="E8" s="12">
        <v>32.56</v>
      </c>
      <c r="F8" s="11">
        <v>11</v>
      </c>
      <c r="G8" s="12">
        <v>25.58</v>
      </c>
      <c r="H8" s="11">
        <v>0</v>
      </c>
      <c r="I8" s="12">
        <v>0</v>
      </c>
      <c r="J8" s="11">
        <v>0</v>
      </c>
      <c r="K8" s="12">
        <v>0</v>
      </c>
      <c r="L8" s="12">
        <v>4.4545454545454541</v>
      </c>
      <c r="M8" s="11">
        <f t="shared" si="0"/>
        <v>32</v>
      </c>
      <c r="N8" s="11">
        <f t="shared" si="1"/>
        <v>74.42</v>
      </c>
      <c r="O8" s="23"/>
      <c r="P8" s="23"/>
      <c r="Q8" s="85"/>
    </row>
    <row r="9" spans="1:17" ht="42" x14ac:dyDescent="0.35">
      <c r="A9" s="71" t="s">
        <v>135</v>
      </c>
      <c r="B9" s="11">
        <v>18</v>
      </c>
      <c r="C9" s="12">
        <v>41.86</v>
      </c>
      <c r="D9" s="11">
        <v>15</v>
      </c>
      <c r="E9" s="12">
        <v>34.880000000000003</v>
      </c>
      <c r="F9" s="11">
        <v>6</v>
      </c>
      <c r="G9" s="12">
        <v>13.95</v>
      </c>
      <c r="H9" s="11">
        <v>4</v>
      </c>
      <c r="I9" s="12">
        <v>9.3000000000000007</v>
      </c>
      <c r="J9" s="11">
        <v>0</v>
      </c>
      <c r="K9" s="12">
        <v>0</v>
      </c>
      <c r="L9" s="12">
        <v>4.4772727272727275</v>
      </c>
      <c r="M9" s="11">
        <f t="shared" si="0"/>
        <v>33</v>
      </c>
      <c r="N9" s="11">
        <f t="shared" si="1"/>
        <v>76.740000000000009</v>
      </c>
      <c r="O9" s="23"/>
      <c r="P9" s="23"/>
      <c r="Q9" s="85"/>
    </row>
    <row r="10" spans="1:17" ht="42" x14ac:dyDescent="0.35">
      <c r="A10" s="71" t="s">
        <v>136</v>
      </c>
      <c r="B10" s="11">
        <v>21</v>
      </c>
      <c r="C10" s="12">
        <v>48.84</v>
      </c>
      <c r="D10" s="11">
        <v>11</v>
      </c>
      <c r="E10" s="12">
        <v>25.58</v>
      </c>
      <c r="F10" s="11">
        <v>9</v>
      </c>
      <c r="G10" s="12">
        <v>20.93</v>
      </c>
      <c r="H10" s="11">
        <v>2</v>
      </c>
      <c r="I10" s="12">
        <v>4.6500000000000004</v>
      </c>
      <c r="J10" s="11">
        <v>0</v>
      </c>
      <c r="K10" s="12">
        <v>0</v>
      </c>
      <c r="L10" s="12">
        <v>4.4545454545454541</v>
      </c>
      <c r="M10" s="11">
        <f t="shared" si="0"/>
        <v>32</v>
      </c>
      <c r="N10" s="11">
        <f t="shared" si="1"/>
        <v>74.42</v>
      </c>
      <c r="O10" s="23"/>
      <c r="P10" s="23"/>
      <c r="Q10" s="85"/>
    </row>
    <row r="11" spans="1:17" ht="42" x14ac:dyDescent="0.35">
      <c r="A11" s="71" t="s">
        <v>137</v>
      </c>
      <c r="B11" s="11">
        <v>19</v>
      </c>
      <c r="C11" s="12">
        <v>44.19</v>
      </c>
      <c r="D11" s="11">
        <v>14</v>
      </c>
      <c r="E11" s="12">
        <v>32.56</v>
      </c>
      <c r="F11" s="11">
        <v>9</v>
      </c>
      <c r="G11" s="12">
        <v>20.93</v>
      </c>
      <c r="H11" s="11">
        <v>1</v>
      </c>
      <c r="I11" s="12">
        <v>2.33</v>
      </c>
      <c r="J11" s="11">
        <v>0</v>
      </c>
      <c r="K11" s="12">
        <v>0</v>
      </c>
      <c r="L11" s="12">
        <v>4.4772727272727275</v>
      </c>
      <c r="M11" s="11">
        <f t="shared" si="0"/>
        <v>33</v>
      </c>
      <c r="N11" s="11">
        <f t="shared" si="1"/>
        <v>76.75</v>
      </c>
      <c r="O11" s="23"/>
      <c r="P11" s="23"/>
      <c r="Q11" s="85"/>
    </row>
    <row r="12" spans="1:17" x14ac:dyDescent="0.35">
      <c r="A12" s="70" t="s">
        <v>138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2">
        <v>4.5227272727272725</v>
      </c>
      <c r="M12" s="11">
        <f t="shared" si="0"/>
        <v>0</v>
      </c>
      <c r="N12" s="11">
        <f t="shared" si="1"/>
        <v>0</v>
      </c>
      <c r="O12" s="23"/>
      <c r="P12" s="23"/>
      <c r="Q12" s="85"/>
    </row>
    <row r="13" spans="1:17" ht="42" x14ac:dyDescent="0.35">
      <c r="A13" s="71" t="s">
        <v>139</v>
      </c>
      <c r="B13" s="11">
        <v>15</v>
      </c>
      <c r="C13" s="12">
        <v>34.880000000000003</v>
      </c>
      <c r="D13" s="11">
        <v>17</v>
      </c>
      <c r="E13" s="12">
        <v>39.53</v>
      </c>
      <c r="F13" s="11">
        <v>10</v>
      </c>
      <c r="G13" s="12">
        <v>23.26</v>
      </c>
      <c r="H13" s="11">
        <v>1</v>
      </c>
      <c r="I13" s="12">
        <v>2.33</v>
      </c>
      <c r="J13" s="11">
        <v>0</v>
      </c>
      <c r="K13" s="12">
        <v>0</v>
      </c>
      <c r="L13" s="12">
        <v>4.5227272727272725</v>
      </c>
      <c r="M13" s="11">
        <f t="shared" si="0"/>
        <v>32</v>
      </c>
      <c r="N13" s="11">
        <f t="shared" si="1"/>
        <v>74.41</v>
      </c>
      <c r="O13" s="23"/>
      <c r="P13" s="23"/>
      <c r="Q13" s="85"/>
    </row>
    <row r="14" spans="1:17" ht="42" x14ac:dyDescent="0.35">
      <c r="A14" s="71" t="s">
        <v>140</v>
      </c>
      <c r="B14" s="11">
        <v>16</v>
      </c>
      <c r="C14" s="12">
        <v>37.21</v>
      </c>
      <c r="D14" s="11">
        <v>16</v>
      </c>
      <c r="E14" s="12">
        <v>37.21</v>
      </c>
      <c r="F14" s="11">
        <v>10</v>
      </c>
      <c r="G14" s="12">
        <v>23.26</v>
      </c>
      <c r="H14" s="11">
        <v>1</v>
      </c>
      <c r="I14" s="12">
        <v>2.33</v>
      </c>
      <c r="J14" s="11">
        <v>0</v>
      </c>
      <c r="K14" s="12">
        <v>0</v>
      </c>
      <c r="L14" s="12">
        <v>4.5454545454545459</v>
      </c>
      <c r="M14" s="11">
        <f t="shared" si="0"/>
        <v>32</v>
      </c>
      <c r="N14" s="11">
        <f t="shared" si="1"/>
        <v>74.42</v>
      </c>
      <c r="O14" s="23"/>
      <c r="P14" s="23"/>
      <c r="Q14" s="85"/>
    </row>
    <row r="15" spans="1:17" ht="42" x14ac:dyDescent="0.35">
      <c r="A15" s="71" t="s">
        <v>141</v>
      </c>
      <c r="B15" s="11">
        <v>17</v>
      </c>
      <c r="C15" s="12">
        <v>39.53</v>
      </c>
      <c r="D15" s="11">
        <v>17</v>
      </c>
      <c r="E15" s="12">
        <v>39.53</v>
      </c>
      <c r="F15" s="11">
        <v>8</v>
      </c>
      <c r="G15" s="12">
        <v>18.600000000000001</v>
      </c>
      <c r="H15" s="11">
        <v>1</v>
      </c>
      <c r="I15" s="12">
        <v>2.33</v>
      </c>
      <c r="J15" s="11">
        <v>0</v>
      </c>
      <c r="K15" s="12">
        <v>0</v>
      </c>
      <c r="L15" s="12">
        <v>4.5909090909090908</v>
      </c>
      <c r="M15" s="11">
        <f t="shared" si="0"/>
        <v>34</v>
      </c>
      <c r="N15" s="11">
        <f t="shared" si="1"/>
        <v>79.06</v>
      </c>
      <c r="O15" s="23"/>
      <c r="P15" s="23"/>
      <c r="Q15" s="85"/>
    </row>
    <row r="16" spans="1:17" ht="42" x14ac:dyDescent="0.35">
      <c r="A16" s="71" t="s">
        <v>142</v>
      </c>
      <c r="B16" s="11">
        <v>19</v>
      </c>
      <c r="C16" s="12">
        <v>44.19</v>
      </c>
      <c r="D16" s="11">
        <v>16</v>
      </c>
      <c r="E16" s="12">
        <v>37.21</v>
      </c>
      <c r="F16" s="11">
        <v>6</v>
      </c>
      <c r="G16" s="12">
        <v>13.95</v>
      </c>
      <c r="H16" s="11">
        <v>6</v>
      </c>
      <c r="I16" s="12">
        <v>4.3650000000000002</v>
      </c>
      <c r="J16" s="11">
        <v>0</v>
      </c>
      <c r="K16" s="12">
        <v>0</v>
      </c>
      <c r="L16" s="12">
        <v>4.5227272727272725</v>
      </c>
      <c r="M16" s="11">
        <f t="shared" si="0"/>
        <v>35</v>
      </c>
      <c r="N16" s="11">
        <f t="shared" si="1"/>
        <v>81.400000000000006</v>
      </c>
      <c r="O16" s="23"/>
      <c r="P16" s="23"/>
      <c r="Q16" s="85"/>
    </row>
    <row r="17" spans="1:17" ht="63" x14ac:dyDescent="0.35">
      <c r="A17" s="71" t="s">
        <v>143</v>
      </c>
      <c r="B17" s="11">
        <v>15</v>
      </c>
      <c r="C17" s="12">
        <v>34.880000000000003</v>
      </c>
      <c r="D17" s="11">
        <v>21</v>
      </c>
      <c r="E17" s="12">
        <v>48.84</v>
      </c>
      <c r="F17" s="11">
        <v>7</v>
      </c>
      <c r="G17" s="12">
        <v>16.28</v>
      </c>
      <c r="H17" s="11">
        <v>0</v>
      </c>
      <c r="I17" s="12">
        <v>0</v>
      </c>
      <c r="J17" s="11">
        <v>0</v>
      </c>
      <c r="K17" s="12">
        <v>0</v>
      </c>
      <c r="L17" s="12">
        <v>4.4318181818181817</v>
      </c>
      <c r="M17" s="11">
        <f t="shared" si="0"/>
        <v>36</v>
      </c>
      <c r="N17" s="11">
        <f t="shared" si="1"/>
        <v>83.72</v>
      </c>
      <c r="O17" s="23"/>
      <c r="P17" s="23"/>
      <c r="Q17" s="85"/>
    </row>
    <row r="18" spans="1:17" ht="42" x14ac:dyDescent="0.35">
      <c r="A18" s="71" t="s">
        <v>144</v>
      </c>
      <c r="B18" s="11">
        <v>16</v>
      </c>
      <c r="C18" s="12">
        <v>37.21</v>
      </c>
      <c r="D18" s="11">
        <v>17</v>
      </c>
      <c r="E18" s="12">
        <v>39.53</v>
      </c>
      <c r="F18" s="11">
        <v>9</v>
      </c>
      <c r="G18" s="12">
        <v>20.93</v>
      </c>
      <c r="H18" s="11">
        <v>1</v>
      </c>
      <c r="I18" s="12">
        <v>2.33</v>
      </c>
      <c r="J18" s="11">
        <v>0</v>
      </c>
      <c r="K18" s="12">
        <v>0</v>
      </c>
      <c r="L18" s="12">
        <v>4.4090909090909092</v>
      </c>
      <c r="M18" s="11">
        <f t="shared" si="0"/>
        <v>33</v>
      </c>
      <c r="N18" s="11">
        <f t="shared" si="1"/>
        <v>76.740000000000009</v>
      </c>
      <c r="O18" s="23"/>
      <c r="P18" s="23"/>
      <c r="Q18" s="85"/>
    </row>
    <row r="19" spans="1:17" ht="63" x14ac:dyDescent="0.35">
      <c r="A19" s="71" t="s">
        <v>145</v>
      </c>
      <c r="B19" s="11">
        <v>14</v>
      </c>
      <c r="C19" s="12">
        <v>32.56</v>
      </c>
      <c r="D19" s="11">
        <v>17</v>
      </c>
      <c r="E19" s="12">
        <v>39.53</v>
      </c>
      <c r="F19" s="11">
        <v>12</v>
      </c>
      <c r="G19" s="12">
        <v>27.91</v>
      </c>
      <c r="H19" s="11">
        <v>0</v>
      </c>
      <c r="I19" s="12">
        <v>0</v>
      </c>
      <c r="J19" s="11">
        <v>0</v>
      </c>
      <c r="K19" s="12">
        <v>0</v>
      </c>
      <c r="L19" s="12">
        <v>4.4545454545454541</v>
      </c>
      <c r="M19" s="11">
        <f t="shared" si="0"/>
        <v>31</v>
      </c>
      <c r="N19" s="11">
        <f t="shared" si="1"/>
        <v>72.09</v>
      </c>
      <c r="O19" s="23"/>
      <c r="P19" s="23"/>
      <c r="Q19" s="85"/>
    </row>
    <row r="20" spans="1:17" ht="42" x14ac:dyDescent="0.35">
      <c r="A20" s="71" t="s">
        <v>146</v>
      </c>
      <c r="B20" s="11">
        <v>13</v>
      </c>
      <c r="C20" s="12">
        <v>30.23</v>
      </c>
      <c r="D20" s="11">
        <v>18</v>
      </c>
      <c r="E20" s="12">
        <v>41.86</v>
      </c>
      <c r="F20" s="11">
        <v>11</v>
      </c>
      <c r="G20" s="12">
        <v>25.58</v>
      </c>
      <c r="H20" s="11">
        <v>1</v>
      </c>
      <c r="I20" s="12">
        <v>2.33</v>
      </c>
      <c r="J20" s="11">
        <v>0</v>
      </c>
      <c r="K20" s="12">
        <v>0</v>
      </c>
      <c r="L20" s="12">
        <v>4.4318181818181817</v>
      </c>
      <c r="M20" s="11">
        <f t="shared" si="0"/>
        <v>31</v>
      </c>
      <c r="N20" s="11">
        <f t="shared" si="1"/>
        <v>72.09</v>
      </c>
      <c r="O20" s="23"/>
      <c r="P20" s="23"/>
      <c r="Q20" s="85"/>
    </row>
    <row r="21" spans="1:17" x14ac:dyDescent="0.35">
      <c r="A21" s="70" t="s">
        <v>147</v>
      </c>
      <c r="B21" s="11">
        <v>13</v>
      </c>
      <c r="C21" s="12">
        <v>30.23</v>
      </c>
      <c r="D21" s="11">
        <v>19</v>
      </c>
      <c r="E21" s="12">
        <v>44.19</v>
      </c>
      <c r="F21" s="11">
        <v>9</v>
      </c>
      <c r="G21" s="12">
        <v>20.93</v>
      </c>
      <c r="H21" s="11">
        <v>1</v>
      </c>
      <c r="I21" s="12">
        <v>2.33</v>
      </c>
      <c r="J21" s="11">
        <v>1</v>
      </c>
      <c r="K21" s="12">
        <v>2.33</v>
      </c>
      <c r="L21" s="12">
        <v>4.3409090909090908</v>
      </c>
      <c r="M21" s="11">
        <f t="shared" si="0"/>
        <v>32</v>
      </c>
      <c r="N21" s="11">
        <f t="shared" si="1"/>
        <v>74.42</v>
      </c>
      <c r="O21" s="23"/>
      <c r="P21" s="23"/>
      <c r="Q21" s="85"/>
    </row>
    <row r="22" spans="1:17" ht="42" x14ac:dyDescent="0.35">
      <c r="A22" s="71" t="s">
        <v>148</v>
      </c>
      <c r="B22" s="11">
        <v>17</v>
      </c>
      <c r="C22" s="12">
        <v>39.53</v>
      </c>
      <c r="D22" s="11">
        <v>15</v>
      </c>
      <c r="E22" s="12">
        <v>34.880000000000003</v>
      </c>
      <c r="F22" s="11">
        <v>10</v>
      </c>
      <c r="G22" s="12">
        <v>23.26</v>
      </c>
      <c r="H22" s="11">
        <v>1</v>
      </c>
      <c r="I22" s="12">
        <v>2.33</v>
      </c>
      <c r="J22" s="11">
        <v>0</v>
      </c>
      <c r="K22" s="12">
        <v>0</v>
      </c>
      <c r="L22" s="12">
        <v>4.4318181818181817</v>
      </c>
      <c r="M22" s="11">
        <f t="shared" si="0"/>
        <v>32</v>
      </c>
      <c r="N22" s="11">
        <f t="shared" si="1"/>
        <v>74.41</v>
      </c>
      <c r="O22" s="23"/>
      <c r="P22" s="23"/>
      <c r="Q22" s="85"/>
    </row>
    <row r="23" spans="1:17" ht="63" x14ac:dyDescent="0.35">
      <c r="A23" s="71" t="s">
        <v>149</v>
      </c>
      <c r="B23" s="11">
        <v>16</v>
      </c>
      <c r="C23" s="12">
        <v>37.21</v>
      </c>
      <c r="D23" s="11">
        <v>18</v>
      </c>
      <c r="E23" s="12">
        <v>41.86</v>
      </c>
      <c r="F23" s="11">
        <v>8</v>
      </c>
      <c r="G23" s="12">
        <v>18.600000000000001</v>
      </c>
      <c r="H23" s="11">
        <v>1</v>
      </c>
      <c r="I23" s="12">
        <v>2.33</v>
      </c>
      <c r="J23" s="11">
        <v>0</v>
      </c>
      <c r="K23" s="12">
        <v>0</v>
      </c>
      <c r="L23" s="12">
        <v>4.5227272727272725</v>
      </c>
      <c r="M23" s="11">
        <f t="shared" si="0"/>
        <v>34</v>
      </c>
      <c r="N23" s="11">
        <f t="shared" si="1"/>
        <v>79.069999999999993</v>
      </c>
      <c r="O23" s="23"/>
      <c r="P23" s="23"/>
      <c r="Q23" s="85"/>
    </row>
    <row r="24" spans="1:17" ht="42" x14ac:dyDescent="0.35">
      <c r="A24" s="71" t="s">
        <v>150</v>
      </c>
      <c r="B24" s="49">
        <v>18</v>
      </c>
      <c r="C24" s="12">
        <v>41.86</v>
      </c>
      <c r="D24" s="11">
        <v>17</v>
      </c>
      <c r="E24" s="12">
        <v>39.53</v>
      </c>
      <c r="F24" s="11">
        <v>8</v>
      </c>
      <c r="G24" s="12">
        <v>18.600000000000001</v>
      </c>
      <c r="H24" s="11">
        <v>0</v>
      </c>
      <c r="I24" s="12">
        <v>0</v>
      </c>
      <c r="J24" s="11">
        <v>0</v>
      </c>
      <c r="K24" s="12">
        <v>0</v>
      </c>
      <c r="L24" s="12">
        <v>4.5681818181818183</v>
      </c>
      <c r="M24" s="11">
        <f t="shared" si="0"/>
        <v>35</v>
      </c>
      <c r="N24" s="11">
        <f t="shared" si="1"/>
        <v>81.39</v>
      </c>
      <c r="O24" s="23"/>
      <c r="P24" s="23"/>
      <c r="Q24" s="85"/>
    </row>
    <row r="25" spans="1:17" x14ac:dyDescent="0.35">
      <c r="A25" s="50"/>
      <c r="B25" s="58"/>
      <c r="C25" s="52"/>
      <c r="D25" s="51"/>
      <c r="E25" s="52"/>
      <c r="F25" s="51"/>
      <c r="G25" s="52"/>
      <c r="H25" s="51"/>
      <c r="I25" s="52"/>
      <c r="J25" s="51"/>
      <c r="K25" s="52"/>
      <c r="L25" s="53"/>
      <c r="M25" s="51"/>
      <c r="N25" s="52"/>
      <c r="O25" s="23"/>
      <c r="P25" s="23"/>
    </row>
    <row r="26" spans="1:17" x14ac:dyDescent="0.35">
      <c r="A26" s="93" t="s">
        <v>180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7" x14ac:dyDescent="0.35">
      <c r="A27" s="1"/>
      <c r="B27" s="1"/>
      <c r="C27" s="1"/>
      <c r="D27" s="1"/>
      <c r="E27" s="1"/>
      <c r="F27" s="1"/>
    </row>
    <row r="28" spans="1:17" x14ac:dyDescent="0.35">
      <c r="A28" s="1"/>
      <c r="B28" s="1"/>
      <c r="C28" s="1"/>
      <c r="D28" s="1"/>
      <c r="E28" s="1"/>
      <c r="F28" s="1"/>
    </row>
  </sheetData>
  <mergeCells count="10">
    <mergeCell ref="A26:N26"/>
    <mergeCell ref="A2:A4"/>
    <mergeCell ref="B2:N2"/>
    <mergeCell ref="B3:C3"/>
    <mergeCell ref="D3:E3"/>
    <mergeCell ref="F3:G3"/>
    <mergeCell ref="H3:I3"/>
    <mergeCell ref="J3:K3"/>
    <mergeCell ref="L3:L4"/>
    <mergeCell ref="M3:N3"/>
  </mergeCells>
  <pageMargins left="0.31496062992125984" right="0.11811023622047245" top="0.70866141732283472" bottom="0.15748031496062992" header="0.31496062992125984" footer="0.31496062992125984"/>
  <pageSetup paperSize="9" orientation="portrait" r:id="rId1"/>
  <headerFooter>
    <oddHeader>&amp;R13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7</vt:i4>
      </vt:variant>
    </vt:vector>
  </HeadingPairs>
  <TitlesOfParts>
    <vt:vector size="21" baseType="lpstr">
      <vt:lpstr>ตารางที่1-3</vt:lpstr>
      <vt:lpstr>ตารางที่ 4</vt:lpstr>
      <vt:lpstr>ตารางที่ 5 OPD</vt:lpstr>
      <vt:lpstr>ตารางที่ 6 NCD</vt:lpstr>
      <vt:lpstr>ตารางที่ 7</vt:lpstr>
      <vt:lpstr>ตารางที่ 8 ICU</vt:lpstr>
      <vt:lpstr>ตารางที่ 9 PP</vt:lpstr>
      <vt:lpstr>ตารางที่ 10 กุมารเวช</vt:lpstr>
      <vt:lpstr>ตารางที่ 11 SURG</vt:lpstr>
      <vt:lpstr>ตารางที่ 12 Med ช</vt:lpstr>
      <vt:lpstr>ตารางที่ 13Med ญ</vt:lpstr>
      <vt:lpstr>ตารางที่ 14 LR</vt:lpstr>
      <vt:lpstr>ข้อเสนอแนะ</vt:lpstr>
      <vt:lpstr>THIP ส่ง สรพ</vt:lpstr>
      <vt:lpstr>'ตารางที่ 7'!Print_Area</vt:lpstr>
      <vt:lpstr>'ตารางที่ 10 กุมารเวช'!Print_Titles</vt:lpstr>
      <vt:lpstr>'ตารางที่ 11 SURG'!Print_Titles</vt:lpstr>
      <vt:lpstr>'ตารางที่ 12 Med ช'!Print_Titles</vt:lpstr>
      <vt:lpstr>'ตารางที่ 13Med ญ'!Print_Titles</vt:lpstr>
      <vt:lpstr>'ตารางที่ 14 LR'!Print_Titles</vt:lpstr>
      <vt:lpstr>'ตารางที่ 9 PP'!Print_Titles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JaloPy</cp:lastModifiedBy>
  <cp:lastPrinted>2019-11-07T03:56:37Z</cp:lastPrinted>
  <dcterms:created xsi:type="dcterms:W3CDTF">2014-11-14T06:46:14Z</dcterms:created>
  <dcterms:modified xsi:type="dcterms:W3CDTF">2019-11-27T02:42:40Z</dcterms:modified>
</cp:coreProperties>
</file>